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RMP\Desktop\MAIRIE 2025\PAI 2025 BON\BON\"/>
    </mc:Choice>
  </mc:AlternateContent>
  <bookViews>
    <workbookView xWindow="-120" yWindow="-120" windowWidth="29040" windowHeight="15720"/>
  </bookViews>
  <sheets>
    <sheet name="Feuil1"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60" i="1" l="1"/>
  <c r="J154" i="1" l="1"/>
  <c r="J29" i="1" l="1"/>
  <c r="J153" i="1" l="1"/>
  <c r="J70" i="1"/>
  <c r="J67" i="1"/>
  <c r="J37" i="1"/>
  <c r="J82" i="1"/>
  <c r="J135" i="1"/>
  <c r="J27" i="1"/>
  <c r="J139" i="1"/>
  <c r="J130" i="1"/>
  <c r="J128" i="1"/>
  <c r="J53" i="1" l="1"/>
  <c r="J49" i="1"/>
  <c r="J45" i="1"/>
  <c r="J40" i="1"/>
  <c r="J21" i="1"/>
  <c r="J17" i="1"/>
  <c r="J14" i="1"/>
  <c r="J12" i="1"/>
  <c r="J5" i="1"/>
  <c r="J30" i="1" l="1"/>
  <c r="J54" i="1"/>
  <c r="J133" i="1"/>
  <c r="J124" i="1"/>
  <c r="J125" i="1" l="1"/>
  <c r="J155" i="1" s="1"/>
</calcChain>
</file>

<file path=xl/sharedStrings.xml><?xml version="1.0" encoding="utf-8"?>
<sst xmlns="http://schemas.openxmlformats.org/spreadsheetml/2006/main" count="783" uniqueCount="424">
  <si>
    <t>Code</t>
  </si>
  <si>
    <t>ACTIVITES</t>
  </si>
  <si>
    <t>Localisation</t>
  </si>
  <si>
    <t xml:space="preserve">Indicateur </t>
  </si>
  <si>
    <t>Structure responsable</t>
  </si>
  <si>
    <t>Structure associée</t>
  </si>
  <si>
    <t>PTF</t>
  </si>
  <si>
    <t>QTE</t>
  </si>
  <si>
    <t>UNITE</t>
  </si>
  <si>
    <t xml:space="preserve"> COUT  </t>
  </si>
  <si>
    <t xml:space="preserve">PROGRAMME 1 : Gouvernance locale, renforcement de l’administration communale, mobilisation des ressources et sécurité locale </t>
  </si>
  <si>
    <t>Projet 1.1: Amélioration du fonctionnement des organes communaux et infra communaux</t>
  </si>
  <si>
    <t>Total 1.1</t>
  </si>
  <si>
    <t>Projet 1.2: Renforcement de la performance de l’administration communale</t>
  </si>
  <si>
    <t>DAO</t>
  </si>
  <si>
    <t xml:space="preserve">Prestation </t>
  </si>
  <si>
    <t>Total 1.2</t>
  </si>
  <si>
    <t>Projet 1.3: Communication, redevabilité et gestion de l'information locale</t>
  </si>
  <si>
    <t>Prestation</t>
  </si>
  <si>
    <t>Envergure communale</t>
  </si>
  <si>
    <t>Total 1.3</t>
  </si>
  <si>
    <t>Projet 1.4: Digitalisation des services à la population</t>
  </si>
  <si>
    <t>Total 1.4</t>
  </si>
  <si>
    <t>Projet 1.5: Co-production de la sécurité et accroissement de la participation citoyenne</t>
  </si>
  <si>
    <t xml:space="preserve">Action </t>
  </si>
  <si>
    <t>Maire, SE, SSI, SAAF, SADE, ST</t>
  </si>
  <si>
    <t>ST</t>
  </si>
  <si>
    <t>Total 1.5</t>
  </si>
  <si>
    <t xml:space="preserve">Projet 1.6: Renforcement de la stratégie communale de mobilisation des ressources </t>
  </si>
  <si>
    <t>Total 1.6</t>
  </si>
  <si>
    <t>Projet 1.7: Dynamisation de l’intercommunalité, la coopération décentralisée et la diaspora</t>
  </si>
  <si>
    <t>Total projet 1.7</t>
  </si>
  <si>
    <t>Total Programme 1</t>
  </si>
  <si>
    <t xml:space="preserve">PROGRAMME 2 : Sécurisation foncière, modernisation de l’agriculture et gestion durable des terres agricoles </t>
  </si>
  <si>
    <t xml:space="preserve">Projet 2.1: Modernisation de l’agriculture </t>
  </si>
  <si>
    <t>CCeC/ATDA</t>
  </si>
  <si>
    <t>2.1.3</t>
  </si>
  <si>
    <t>Action</t>
  </si>
  <si>
    <t>2.1.4</t>
  </si>
  <si>
    <t xml:space="preserve">Nombre d'ha aménagé </t>
  </si>
  <si>
    <t>Bassila Abiguédou</t>
  </si>
  <si>
    <t>Total 2.1</t>
  </si>
  <si>
    <t>Projet 2.2: Promotion des filières agricoles porteuses</t>
  </si>
  <si>
    <t>CCeC/ATDA, DDAEP</t>
  </si>
  <si>
    <t>Total 2.2</t>
  </si>
  <si>
    <t>Projet 2.3: Sécurisation du foncier</t>
  </si>
  <si>
    <t>DDCVDD, ANDF</t>
  </si>
  <si>
    <t>Total 2.3</t>
  </si>
  <si>
    <t xml:space="preserve">Projet 2.4: Amélioration de la sécurité alimentaire et de nutrition de la commune </t>
  </si>
  <si>
    <t>Adjimon</t>
  </si>
  <si>
    <t>Total 2.4</t>
  </si>
  <si>
    <t>Projet 2.5: Appui au développement des activités de transformations agro-alimentaires</t>
  </si>
  <si>
    <t>Frignon</t>
  </si>
  <si>
    <t>Doguè</t>
  </si>
  <si>
    <t>Total 2.5</t>
  </si>
  <si>
    <t>Projet 2.6: Promotion de la consommation locale responsable</t>
  </si>
  <si>
    <t>Total 2.6</t>
  </si>
  <si>
    <t>Projet 2.7: Développement des mécanismes innovants de mise en marché des produits agricoles</t>
  </si>
  <si>
    <t>Bassila</t>
  </si>
  <si>
    <t>Total 2.7</t>
  </si>
  <si>
    <t>Total Programme 2</t>
  </si>
  <si>
    <t xml:space="preserve">PROGRAMME 3 : Développement des infrastructures et équipements résilients, des services à la population et de l’inclusion sociale </t>
  </si>
  <si>
    <t>Projet 3.1: Désenclavement du territoire communal</t>
  </si>
  <si>
    <t>3.1.1</t>
  </si>
  <si>
    <t>Réseau prioritaire communal</t>
  </si>
  <si>
    <t>D/TP Djougou</t>
  </si>
  <si>
    <t>3.1.2</t>
  </si>
  <si>
    <t xml:space="preserve">Nombre de Kml de piste entretenus/an </t>
  </si>
  <si>
    <t>3.1.3</t>
  </si>
  <si>
    <t>3.1.4</t>
  </si>
  <si>
    <t xml:space="preserve">Une étude est réalisée </t>
  </si>
  <si>
    <t>Nombre d'ouvrages réalisés</t>
  </si>
  <si>
    <t>3.1.8</t>
  </si>
  <si>
    <t>Total 3.1</t>
  </si>
  <si>
    <t>Projet 3.2: Aménagement des aires de stationnement et de parking</t>
  </si>
  <si>
    <t>3.2.1</t>
  </si>
  <si>
    <t>Pénessoulou, Manigri et Biguina</t>
  </si>
  <si>
    <t>Rapport APD et DAO</t>
  </si>
  <si>
    <t xml:space="preserve">Taux d'exécution des travaux </t>
  </si>
  <si>
    <t>Total 3.2</t>
  </si>
  <si>
    <t>Projet 3.3 : Réalisation des aménagements agro-pastoraux</t>
  </si>
  <si>
    <t>3.3.1</t>
  </si>
  <si>
    <t>Total 3.3</t>
  </si>
  <si>
    <t>Projet 3.4: Développement des équipements/ infrastructures marchands et économiques</t>
  </si>
  <si>
    <t>3.4.1</t>
  </si>
  <si>
    <t>Manigri, Biguina</t>
  </si>
  <si>
    <t>3.4.2</t>
  </si>
  <si>
    <t>3.4.3</t>
  </si>
  <si>
    <t>3.4.4</t>
  </si>
  <si>
    <t>3.4.5</t>
  </si>
  <si>
    <t>Doguè et Kprèkètè</t>
  </si>
  <si>
    <t>Total 3.4</t>
  </si>
  <si>
    <t xml:space="preserve">Projet 3.5: Amélioration de la qualité et de l’accessibilité des populations aux services sociaux de base </t>
  </si>
  <si>
    <t>3.5.1</t>
  </si>
  <si>
    <t>Nombre de centres fonctionnels</t>
  </si>
  <si>
    <t>3.5.2</t>
  </si>
  <si>
    <t>3.5.3</t>
  </si>
  <si>
    <t>3.5.4</t>
  </si>
  <si>
    <t>3.5.5</t>
  </si>
  <si>
    <t>Fonctionnalité de l'orphelinat</t>
  </si>
  <si>
    <t>ONG</t>
  </si>
  <si>
    <t>Région Pédagogique</t>
  </si>
  <si>
    <t>3.5.7</t>
  </si>
  <si>
    <t>3.5.8</t>
  </si>
  <si>
    <t>Nombre de salles de classes construites</t>
  </si>
  <si>
    <t>3.5.9</t>
  </si>
  <si>
    <t>Un module de classe construit</t>
  </si>
  <si>
    <t>3.5.10</t>
  </si>
  <si>
    <t>3.5.11</t>
  </si>
  <si>
    <t>3.5.12</t>
  </si>
  <si>
    <t>3.5.13</t>
  </si>
  <si>
    <t>3.5.14</t>
  </si>
  <si>
    <t>3.5.15</t>
  </si>
  <si>
    <t>3.5.16</t>
  </si>
  <si>
    <t>Zone Sanitaire</t>
  </si>
  <si>
    <t>3.5.20</t>
  </si>
  <si>
    <t>Nombre de maternités construites</t>
  </si>
  <si>
    <t>3.5.21</t>
  </si>
  <si>
    <t>3.5.22</t>
  </si>
  <si>
    <t>DDEM</t>
  </si>
  <si>
    <t>3.5.24</t>
  </si>
  <si>
    <t>3.5.25</t>
  </si>
  <si>
    <t>3.5.26</t>
  </si>
  <si>
    <t>3.5.27</t>
  </si>
  <si>
    <t>3.5.28</t>
  </si>
  <si>
    <t>3.5.29</t>
  </si>
  <si>
    <t>3.5.30</t>
  </si>
  <si>
    <t>3.5.31</t>
  </si>
  <si>
    <t xml:space="preserve">Guiguisso </t>
  </si>
  <si>
    <t>3.5.32</t>
  </si>
  <si>
    <t>Kikélé</t>
  </si>
  <si>
    <t>3.5.33</t>
  </si>
  <si>
    <t>3.5.35</t>
  </si>
  <si>
    <t xml:space="preserve">Pénessoulou, Manigri </t>
  </si>
  <si>
    <t xml:space="preserve">Nombre de stades construits </t>
  </si>
  <si>
    <t>3.5.36</t>
  </si>
  <si>
    <t>3.5.37</t>
  </si>
  <si>
    <t>DDS, DDCVDD</t>
  </si>
  <si>
    <t>Bassila et Manigri</t>
  </si>
  <si>
    <t>DDCVDD</t>
  </si>
  <si>
    <t>Prestation, DAO</t>
  </si>
  <si>
    <t>Total 3.5</t>
  </si>
  <si>
    <t>Total Programme 3</t>
  </si>
  <si>
    <t xml:space="preserve">PROGRAMME 4 : Amélioration du cadre de vie, gestion durable des ressources naturelles et renforcement de la résilience aux effets des changements climatiques </t>
  </si>
  <si>
    <t>Projet 4.1: Conservation de la biodiversité</t>
  </si>
  <si>
    <t>Cantonnement Forestier CoForMO</t>
  </si>
  <si>
    <t>TOTAL 4.1</t>
  </si>
  <si>
    <t>Projet 4.2: Renforcement de la résilience face aux effets des changements climatiques</t>
  </si>
  <si>
    <t>TOTAL 4.2</t>
  </si>
  <si>
    <t xml:space="preserve">Projet 4.3: Aménagement des forêts communautaires et communales </t>
  </si>
  <si>
    <t>4.3.1</t>
  </si>
  <si>
    <t xml:space="preserve">Taux de mise en œuvre des PAGS </t>
  </si>
  <si>
    <t xml:space="preserve">Igbodogni de Partago, Igbolakou de Manigri Souangbé </t>
  </si>
  <si>
    <t>TOTAL 4.3</t>
  </si>
  <si>
    <t>Projet 4.4: Développement d’une exploitation forestière responsable</t>
  </si>
  <si>
    <t>TOTAL 4.4</t>
  </si>
  <si>
    <t>Projet 4.5: Amélioration du cadre de vie et promotion du reboisement urbain</t>
  </si>
  <si>
    <t>4.5.1</t>
  </si>
  <si>
    <t>Nombre de projets soumis au financement approuvés</t>
  </si>
  <si>
    <t>DDCVDD, Cantonnement Forestier CoForMO, CCeC</t>
  </si>
  <si>
    <t>4.5.2</t>
  </si>
  <si>
    <t>TOTAL Projet 4.5</t>
  </si>
  <si>
    <t>Projet 4.6 : Administration de l'espace communal</t>
  </si>
  <si>
    <t>4.6.1</t>
  </si>
  <si>
    <t>4.6.2</t>
  </si>
  <si>
    <t>Taux d'exécution du plan d'action du SDAC</t>
  </si>
  <si>
    <t>Activités</t>
  </si>
  <si>
    <t>4.6.3</t>
  </si>
  <si>
    <t>TOTAL Projet 4.6</t>
  </si>
  <si>
    <t>TOTAL PROGRAMME 4</t>
  </si>
  <si>
    <t>Alédjo</t>
  </si>
  <si>
    <t>Kikélé-Lokpa</t>
  </si>
  <si>
    <t xml:space="preserve"> Bassila/ Pénessoulou</t>
  </si>
  <si>
    <t xml:space="preserve">Etudes </t>
  </si>
  <si>
    <t>Alédjo Gando et Abila</t>
  </si>
  <si>
    <t xml:space="preserve">Nombre de classes construites </t>
  </si>
  <si>
    <t>Bodi, Pénessoulou, Nagayilé, Kodowari, Baka-Baka; Kprèkttè</t>
  </si>
  <si>
    <t xml:space="preserve">Bassila </t>
  </si>
  <si>
    <t xml:space="preserve">Nombre de réfection </t>
  </si>
  <si>
    <t>Bodi, Frignon, Yari-Djougaou, Tanguiéta 2, Irelafè, Kagniza</t>
  </si>
  <si>
    <t xml:space="preserve">Nombre de mobiliers </t>
  </si>
  <si>
    <t>PAkoya, Alédjo, Modogui , Barikini, Aoro</t>
  </si>
  <si>
    <t xml:space="preserve">Nombre de modules réfectionnés </t>
  </si>
  <si>
    <t>Bayakou</t>
  </si>
  <si>
    <t>Manigri Ikani</t>
  </si>
  <si>
    <t xml:space="preserve">Nombre de paillotte consruites </t>
  </si>
  <si>
    <t>Dengou</t>
  </si>
  <si>
    <t xml:space="preserve">Nombre de logement constuit </t>
  </si>
  <si>
    <t>Igbèrè</t>
  </si>
  <si>
    <t>Partago</t>
  </si>
  <si>
    <t xml:space="preserve">Nombre de points d'abreuvement construits </t>
  </si>
  <si>
    <t>Bassila, Aoro</t>
  </si>
  <si>
    <t xml:space="preserve">Construction d'un centre de jeune et d'alphabétisation de 100 places avec bureau et toilettes à Doguè </t>
  </si>
  <si>
    <t>Akaradè</t>
  </si>
  <si>
    <t>Aoro</t>
  </si>
  <si>
    <t xml:space="preserve">Kiklélé , Alédjo </t>
  </si>
  <si>
    <t>Doguè, Adjima</t>
  </si>
  <si>
    <t xml:space="preserve">Nombre d'étude </t>
  </si>
  <si>
    <t>1.2.1</t>
  </si>
  <si>
    <t>1.2.2</t>
  </si>
  <si>
    <t>1.4.1</t>
  </si>
  <si>
    <t>2.1.1</t>
  </si>
  <si>
    <t>2.1.2</t>
  </si>
  <si>
    <t>3.5.6</t>
  </si>
  <si>
    <t>3.5.17</t>
  </si>
  <si>
    <t>3.5.18</t>
  </si>
  <si>
    <t>3.5.19</t>
  </si>
  <si>
    <t>3.5.23</t>
  </si>
  <si>
    <t>3.5.34</t>
  </si>
  <si>
    <t>TOTAL PAI 2025</t>
  </si>
  <si>
    <t xml:space="preserve"> </t>
  </si>
  <si>
    <t xml:space="preserve">Nombre de linéaire </t>
  </si>
  <si>
    <t>Dingou</t>
  </si>
  <si>
    <t>Nagayilé</t>
  </si>
  <si>
    <t>Ouli</t>
  </si>
  <si>
    <t>Pénessoulou</t>
  </si>
  <si>
    <t>Nombre de linéaire</t>
  </si>
  <si>
    <t xml:space="preserve">Salmanga, </t>
  </si>
  <si>
    <t>Réalisation des ouvrages d'assainisssement et aménagement des vons (tronçons)
- 1er von : de la Mosquée à la route de Kikélé
- 2ème von : de Maison OLONI AGOUTAN à la Maison ATCHADE
- 3ème von : de la Maison du Roi à la clôture du CEG
- 4ème von : de la Maison de l'Imam Adamou à la clôture du CEG
- 5ème von : de la clôture de l'EPP Ikani Centre à la clôture du CEG
-6ème von : de la Maison de ALfa Saliou à von qui longe la clôture du CEG
- 7ème von : de la Maison Entra à von qui longe la clôture du CEG
- 8ème von : de la Maison Anti Silifatou à la von qui longe la clôture du CEG
- 9ème von : du centre femmes productrices de gari à la von qui longe EPP Ikani centre
-10ème von : du 3ème von à la von qui longe la clôture du CEG
sur un linéaire de 7km dans la communauté de Manigri Ikani</t>
  </si>
  <si>
    <t>SE, RDLP, SAAF, RADE</t>
  </si>
  <si>
    <t>Mairie</t>
  </si>
  <si>
    <t>TBS</t>
  </si>
  <si>
    <t>Mairie, PF, DDD</t>
  </si>
  <si>
    <t>Ressources propres</t>
  </si>
  <si>
    <t>Taux d'exécution du plan</t>
  </si>
  <si>
    <t xml:space="preserve">Mairie </t>
  </si>
  <si>
    <t>TC et RAI</t>
  </si>
  <si>
    <t>Fonctionnalité du RFU</t>
  </si>
  <si>
    <t>2.2.1</t>
  </si>
  <si>
    <t>Nombre de PI/CVA fonctionnelles</t>
  </si>
  <si>
    <t xml:space="preserve"> Processus </t>
  </si>
  <si>
    <t>ANDF</t>
  </si>
  <si>
    <t>2.3.3</t>
  </si>
  <si>
    <t>3.1.5</t>
  </si>
  <si>
    <t>3.1.6</t>
  </si>
  <si>
    <t>3.1.7</t>
  </si>
  <si>
    <t>3.1.9</t>
  </si>
  <si>
    <t>3.1.10</t>
  </si>
  <si>
    <t>4.6.5</t>
  </si>
  <si>
    <t>4.6.6</t>
  </si>
  <si>
    <t>DAAF</t>
  </si>
  <si>
    <t>DDLP</t>
  </si>
  <si>
    <t>DST, PRMP,CCMP</t>
  </si>
  <si>
    <t>DSI</t>
  </si>
  <si>
    <t>Maire, SE, DDLP,DAAF, DADE, DST</t>
  </si>
  <si>
    <t>Nombre d'étude réalisée</t>
  </si>
  <si>
    <t>SE, DAAF</t>
  </si>
  <si>
    <t>DADE</t>
  </si>
  <si>
    <t>DST</t>
  </si>
  <si>
    <t>La clôture  est construite</t>
  </si>
  <si>
    <t>Maire, SE, DDLP,DAAF, DADE, PRMP, CCMP</t>
  </si>
  <si>
    <t>Maire, SE, DAAF,DSI, DADE, DST</t>
  </si>
  <si>
    <t>Maire, SE, DAAF,DSI, DDLP, DST</t>
  </si>
  <si>
    <t>Maire, SE, DSI, DAAF, DADE, DST</t>
  </si>
  <si>
    <t>Maire, SE, DSI, DAAF, SADE, DST</t>
  </si>
  <si>
    <t xml:space="preserve">Nombre de retenue réhabilité </t>
  </si>
  <si>
    <t>Maire, SE, DSI, DDLP,DAAF, DST, PRMP, CCMP</t>
  </si>
  <si>
    <t>Maire, SE, DSI, DAAF, DADE, DDLP</t>
  </si>
  <si>
    <t>Maire, SE, DSI, DAAF, DDLP, DST</t>
  </si>
  <si>
    <t>Nombre de domaines sécurisés</t>
  </si>
  <si>
    <t>Nombre de sécurisation foncière réalisées</t>
  </si>
  <si>
    <t>Maire, SE, DSI, DAAF, RADE, DDLP</t>
  </si>
  <si>
    <t>DDLP, DAAF, DADE, PRMP, CCMP</t>
  </si>
  <si>
    <t>Un rapport d'étude est disponible</t>
  </si>
  <si>
    <t xml:space="preserve"> DAAF, DADE, DDLP</t>
  </si>
  <si>
    <t>Koulama, Araromi, EM Irélafè</t>
  </si>
  <si>
    <t xml:space="preserve">Nombre de Clôture  réalisée </t>
  </si>
  <si>
    <t>DAAF, DADE, DDLP</t>
  </si>
  <si>
    <t>DDLP,DAAF, DADE</t>
  </si>
  <si>
    <t>DAAF, DDLP, DADE</t>
  </si>
  <si>
    <t>Maire, SE, DSI, DAAF, DDLP</t>
  </si>
  <si>
    <t xml:space="preserve"> Bassila </t>
  </si>
  <si>
    <t>SE,DADE, DDLP, DAAF, PRMP, CCMP</t>
  </si>
  <si>
    <t>SE, DAAF, DDLP, DADE, PRMP, CCMP</t>
  </si>
  <si>
    <t>Maire, SE, DSI, DDLP, DADE, DST</t>
  </si>
  <si>
    <t xml:space="preserve">Rapport final de suivi et de contrôle </t>
  </si>
  <si>
    <t>Un aménagement est réalisé</t>
  </si>
  <si>
    <t>Nombre de site aménagé</t>
  </si>
  <si>
    <t>Un centre construit</t>
  </si>
  <si>
    <t>Bodi, Alédjo, Pénessoulou</t>
  </si>
  <si>
    <t>Mettre linéaire</t>
  </si>
  <si>
    <t xml:space="preserve">Tchele Gaoude et Alafia </t>
  </si>
  <si>
    <t>Manigri et Alédjo</t>
  </si>
  <si>
    <t xml:space="preserve">Nombre de maisons de jeunes réfectionnées </t>
  </si>
  <si>
    <t>DAAF, PRMP, CCMP</t>
  </si>
  <si>
    <t>Bassila, Alédjo, Manigri et Pénessoulou</t>
  </si>
  <si>
    <t>Nombre d'arrondissement réhabilité</t>
  </si>
  <si>
    <t>Maire, SE, DSI, DAAF, DADE, DDLP, PRMP, CCMP</t>
  </si>
  <si>
    <t>Nombre de motos acquis</t>
  </si>
  <si>
    <t>Nombre de motos et de tricyles acquis</t>
  </si>
  <si>
    <t>4.6.4</t>
  </si>
  <si>
    <t>Nombre de site touristiques aménagés</t>
  </si>
  <si>
    <t xml:space="preserve">Un suivi est fait </t>
  </si>
  <si>
    <t>Nombre de matériel acquis</t>
  </si>
  <si>
    <t xml:space="preserve">Linéaire </t>
  </si>
  <si>
    <t>4.6.7</t>
  </si>
  <si>
    <t>Nombre d'infrastructures entretenu</t>
  </si>
  <si>
    <t xml:space="preserve"> DAAF, PRMP, CCMP</t>
  </si>
  <si>
    <t>Nombre de place aménagé</t>
  </si>
  <si>
    <t>Autres prestations + Assurance Maladie + Sécurisations foncières</t>
  </si>
  <si>
    <t>EPP Camp Pionnier</t>
  </si>
  <si>
    <t>délivrance du permis de construire</t>
  </si>
  <si>
    <t>Maire, SE, DSI, DAAF, DDLP, DST, PRMP</t>
  </si>
  <si>
    <t>Nombre de Kml de rues ouverte</t>
  </si>
  <si>
    <t>4.6.8</t>
  </si>
  <si>
    <t>Projet COSO en MODC</t>
  </si>
  <si>
    <t>Toute la commune</t>
  </si>
  <si>
    <t>DAO ,DRP et COTATION</t>
  </si>
  <si>
    <t xml:space="preserve">Acquérir 10 motos au profit des agents collecteurs </t>
  </si>
  <si>
    <t>Acquérir une moto et deux tricyles dans le cadre de la mise en œuvre du PAGEDA</t>
  </si>
  <si>
    <t>Achever les travaux d'extension du premier étage + réfection du RDC de l'hôtel de ville de Bassila+ suivi et contrôle</t>
  </si>
  <si>
    <t>Réhabiliter les bureaux des arrondissements de Bassila, Manigri, Aledjo et Penessoulou+ suivi et contrôle</t>
  </si>
  <si>
    <t>Elaborer le TBS de la commune de Bassila (2012-2020)</t>
  </si>
  <si>
    <t>Réaliser une étude de faisabilité de la modernisation des archives de la mairie de Bassila</t>
  </si>
  <si>
    <t>Construire la clôture de l'Hôtel de ville de Bassila</t>
  </si>
  <si>
    <t>Exécuter le plan local de sécurité (PLS) /Mise en place d'une dotation d'appui à la sécurité (dotation en carburant et moto)</t>
  </si>
  <si>
    <t xml:space="preserve">Aménager la cour du dortoir du parking gros porteur sur une superficie de 982m2 </t>
  </si>
  <si>
    <t xml:space="preserve">Aménager la voie d'accès au dortoir côté Est du parking gros porteur sur 300 mètres </t>
  </si>
  <si>
    <t xml:space="preserve">Développer le  Registre Foncier Urbain </t>
  </si>
  <si>
    <t>Réaliser une étude d'impact socio-économique et institutionnelle de la mise à disposition du site du lycée technique agricole de Bassila</t>
  </si>
  <si>
    <t xml:space="preserve">Créer et renddre fonctionnels  des plateformes d'innovation autour des filières porteuses riz, miel, maïs, soja, anacarde, manioc, igname, maraîchage, lait, viande, œuf et aquaculture </t>
  </si>
  <si>
    <t xml:space="preserve">Réaliser des levés topographiques des domaines publics de la commune </t>
  </si>
  <si>
    <t>Actualiser les études architecturales et techniques en vue de l'obtention du permis de construire dans le cadre du projet de construction d'un module de six (06) salles de classe en R+1 à l'EPP Camp Pionnier</t>
  </si>
  <si>
    <t xml:space="preserve">Ouvrir des voies dans l'arrondissement de Bassila </t>
  </si>
  <si>
    <t>Réaliser des entretiens courants des pistes de dessertes rurales de la commune</t>
  </si>
  <si>
    <t>Aménager la piste Doguè Adjima</t>
  </si>
  <si>
    <t>Reprofiller et recharger dls tronçons fortement dégradés sur 1 km de piste, traiter les points critiques par la méthode HIMO</t>
  </si>
  <si>
    <t xml:space="preserve">Réaliser une étude technique d'avant-projet détaillé, d'élaboration du dossier d'appel d'offre d'entretien périodique/aménagement de la piste Doguè-Adjima </t>
  </si>
  <si>
    <t>Aménager la piste reliant camp peulh Bayakou, Bayakou centre et la rivière Dominga sur un linéaire de 4km avec réalisation d'ouvrages de franchissement (dalots).</t>
  </si>
  <si>
    <t>Aménager la piste reliant Pénéssoulou et Ouli sur un linéaire de 4km avec réalisation d'ouvrages de franchissement.</t>
  </si>
  <si>
    <t>Aménager la piste reliant Yari-Dengou-Fleuve Térou sur un linéaire de 9km avec réalisation d'ouvrages de franchissement (dalots) au profit des ADV de Yari et de Dengou.</t>
  </si>
  <si>
    <t>Aménager la piste reliant Salmanga-Agarandebou sur un linéaire de 4km avec réalisation d'ouvrages de franchissement (dalots et 02 ponceaux sur les rivières Yèmaga et Aton Salmanga).</t>
  </si>
  <si>
    <t>Réaliser une étude de faisabilité de l'aménagement de la gare routière de Pénessoulou, et de celle des marchés/ gares routières de Manigri et Biguina</t>
  </si>
  <si>
    <t xml:space="preserve">Acquérir des matériels d’irrigation pour les périmètres irrigués </t>
  </si>
  <si>
    <t>Réaliser une étude pour la mise en valeur des sites BornFoden de Manigri et de Biguina</t>
  </si>
  <si>
    <t>Construire le marché de Frignon</t>
  </si>
  <si>
    <t>Produire des briques en terre comprimées pour la construction du marché de Frignon</t>
  </si>
  <si>
    <t>Procéder au gerbage pour la construction du marché de Frignon</t>
  </si>
  <si>
    <t>Suivre et contrôler les travaux de  construction du marché de Frignon</t>
  </si>
  <si>
    <t>Réaliser une étude technique pour la construction de petit marché Bassila</t>
  </si>
  <si>
    <t>Réaliser une étude de faisabilité, d'avant-projet détaillé, l'élaboration du dossier d'appel d'offre des travaux pour la reconstruction des marchés à bétails de Doguè et Kprèkètè</t>
  </si>
  <si>
    <t>Recruter un cabinet pour l’actualisation de l'état des lieux et le recensement des patrimoines de la commune (géolocalisation et cartographie des infrastructures scolaires, marchandes, sanitaires, bâtiments administratifs etc,), élaboration du plan d'entretien triennal plus formation des agents pour la réalisation des cartes</t>
  </si>
  <si>
    <t xml:space="preserve">Construire un centre de jeune et d'alphabétisation de 100 places avec bureau et toilettes à Aoro </t>
  </si>
  <si>
    <t>Construire la clôture + couverture de la dalle en toiture de l’orphelinat de Bassila</t>
  </si>
  <si>
    <t xml:space="preserve">Construire et équiper  trois modules de trois salles de classes avec bureau-magasin et trois blocs de latrine de quatre cabines aux EPP Koulama - Araromi et l EM Irélafè </t>
  </si>
  <si>
    <t xml:space="preserve">Construire et équiper deux modules de trois salles de classes avec bureau-magasin et deux blocs de latrine de quatre cabines aux EPP Gando-Aledjo et Abila </t>
  </si>
  <si>
    <t>Réfectionner l'EM de Bassila centre</t>
  </si>
  <si>
    <t>Construire un module de trois salles de classes équipés +un bloc de quatre latrines aux EPP de Bodi, Frignon, Yari-djougoua, Tanguiéta 2, Irélafè et Kagnizia dans la commune de Bassila</t>
  </si>
  <si>
    <t>Acquérir des mobiliers scolaires (tables et bancs) au profit des EPP et EM de la commune de Bassila</t>
  </si>
  <si>
    <t>Acquérir des mobiliers scolaires (1500 tables et bancs) au profit des EPP et EM de la commune de Bassila</t>
  </si>
  <si>
    <t>Réhabiliter/Réfectionner les modules de classes aux EPP Akoya, Alédjo et Modogui, EM Barkini et Aoro</t>
  </si>
  <si>
    <t xml:space="preserve">Construire un module de six (06) salles de classes en R+1 avec un bloc de six (06) latrines plus équipement à l'EEP Camp-pionnier + suivi et contrôle </t>
  </si>
  <si>
    <t xml:space="preserve">Entretenir les infrastructures scolaires </t>
  </si>
  <si>
    <t xml:space="preserve">Construire une maternité isolée de type RDC simple de 11 pièces au centre de santé de Adjimon + Contrôle </t>
  </si>
  <si>
    <t xml:space="preserve">Construire une maternité isolée de type RDC simple de 11 pièces au centre de santé de Bayakou </t>
  </si>
  <si>
    <t xml:space="preserve">Construire une paillotte au centre de santé de Manigri Ikani </t>
  </si>
  <si>
    <t xml:space="preserve">Construire un logement de type RDC simple de 03 pièces du chef poste du centre de santé de Dengou </t>
  </si>
  <si>
    <t xml:space="preserve">Construire un logement de type RDC simple de 03 pièces du chef poste du centre de santé de Igbèrè </t>
  </si>
  <si>
    <t xml:space="preserve">Construire un logement de type RDC simple de 03 pièces du chef poste du centre de santé de Partago </t>
  </si>
  <si>
    <t xml:space="preserve">Construire/aménager deux points d'abreuvement </t>
  </si>
  <si>
    <t>Alimenter en eau le marché à bétail d'Aoro, Commissariat central de Bassila, du CLAAC et les locaux du RAI</t>
  </si>
  <si>
    <t>Réaliser des études de faisabilité, d’avant-projet détaillé, l'élaboration du dossier d'appel d'offre des travaux d'extension du PEA au camp pionnier dans la commune de Bassila</t>
  </si>
  <si>
    <t>Construire des stades dans les arrondissements (Pénessoulou et Manigri)</t>
  </si>
  <si>
    <t>Aménager le site des lutteurs de Nagayilé</t>
  </si>
  <si>
    <t>Entretenir le patrimoine communale</t>
  </si>
  <si>
    <t>Réaliser une étude pour la réalisation du plan de gestion des eaux pluviales dans la commune de Bassila</t>
  </si>
  <si>
    <t>Réaliser une étude de faisabilité, élaboration du dossier d’appel d’offre pour l’assainissement et le pavage des rues de l’arrondissement de Bassila et de Manigri</t>
  </si>
  <si>
    <t xml:space="preserve">Construire un centre de traitement des déchets solides à Guiguisso + contrôle </t>
  </si>
  <si>
    <t>Construire des caniveaux à l'entrée de la piste Bodi- Alédjo sur un linéaire de 75m + construction d’un dalot d’accès de 10 mètres linéaires au stade de Pénessoulou</t>
  </si>
  <si>
    <t xml:space="preserve">Aménager les forêts sacrées de Igbodogni de Partago, Igbolakou de Manigri Souangbé </t>
  </si>
  <si>
    <t xml:space="preserve">Aménager le site touristique de la forêt des singes magistrats de Kikélé </t>
  </si>
  <si>
    <t xml:space="preserve">Elaborer le SDAC </t>
  </si>
  <si>
    <t xml:space="preserve">Aménager la place publique de l'indépendance sur une superficie 819 m2 </t>
  </si>
  <si>
    <t xml:space="preserve">Actualiser l’étude de la place de l’amitié + Etude du sol+ suivi et contrôle </t>
  </si>
  <si>
    <t xml:space="preserve">Elaborer le PDU </t>
  </si>
  <si>
    <t>Curer les caniveaux et autres</t>
  </si>
  <si>
    <t>Réaliser une étude pour l'aménagement de la place du Président Alphonse ALLEY</t>
  </si>
  <si>
    <t>Réaliser des ouvrages d'assainissement et aménagement des tronçons (tronçon DG, tronçon ASSOUDO, tronçon SEÏDI, tronçon GOUDONI, tronçon DJOSS, tronçon EGLISE, tronçon GOUTANKPA, tronçon TERRAIN, tronçon MOSQUEE CENTRALE, tronçon AYAMOUDOU, tronçon DEVIATION MAISON MOUSSA voie de Salmanga) sur un linéaire de 4km dans la communauté de Pénessoulou</t>
  </si>
  <si>
    <t>1.2.3</t>
  </si>
  <si>
    <t>1.2.4</t>
  </si>
  <si>
    <t>1.2.5</t>
  </si>
  <si>
    <t>1.5.1</t>
  </si>
  <si>
    <t>1.5.2</t>
  </si>
  <si>
    <t>1.6.1</t>
  </si>
  <si>
    <t>1.6.2</t>
  </si>
  <si>
    <t>1.6.3</t>
  </si>
  <si>
    <t>2.3.1</t>
  </si>
  <si>
    <t>2.3.2</t>
  </si>
  <si>
    <t>3.4.6</t>
  </si>
  <si>
    <t>3.4.7</t>
  </si>
  <si>
    <t xml:space="preserve">Achever la construction d'un centre de jeune et d'alphabétisation de 150 places avec bureau et toilettes à Akaradè </t>
  </si>
  <si>
    <t>Construire la clôture de façade principale dans les EPP Bodi,(250m)  Pénessoulou(250m), Nagayilé(300m), Kodowari(110m), Baka-Baka(140m), Kprèkètè (200m),EM centre Bassila (200m) et achèvement de la clôture de l’EEP centre de Bassila</t>
  </si>
  <si>
    <t>Achever la construction d'un module de trois (03) classes + bureau et magasin a l'EPP de Tchele Gaoude et Alafia dans la commune de Bassila + suivi et contrôle</t>
  </si>
  <si>
    <t>Suivre et contrôler les travaux de Construction de la clôture du stade de Pénessoulou et de Manigri Ikani, des travaux de construction de module de classes équipés avec bureau et magasin et latrines aux EM et EPP et la réfection des écoles</t>
  </si>
  <si>
    <t>Suivre et contrôler les travaux de construction (clôture hôtel de ville + Aménagement de la cour du dortoir du parking gros porteur sur une superficie de 982m2 + Aménagement de voie d'accès au dortoir côté Est du parking gros porteur sur 300 mètres+ Construction d'un module de trois salles classes équipés +un bloc de quatre latrines aux EPP de Bodi, Frignon, Yari-Djougoua, Tanguiéta 2, Irélafè et Kagnizia dans la commune de Bassila+ Aménagement de la place de l’amitié de l'arrondissement de Bassila en parc d'attraction sur une superficie 10 000 m2+ Construction de la clôture + couverture de la dalle en toiture de l’orphelinats de Bassila+ Construction de caniveaux à l'entrée de la piste Bodi- Alédjo sur un linéaire de 75m + construction d’un dalot d’accès de 10 mètres linéaires au stade de Pénessoulou+ Alimentation en eau du marché à bétail d'Aoro, Commissariat central de Bassila, du CLAAC et les locaux du RAI</t>
  </si>
  <si>
    <t>Réaliser des études de faisabilité, d’avant-projet détaillé, géophysique, d'élaboration du dossier d'appel d'offre des travaux de construction de deux points d'abreuvement et étude géophysique sur le site maraîchère d’Alédjo puis sur le site de la forêt des singes magistrats de kikélé dans la commune de Bassila</t>
  </si>
  <si>
    <t>Réfectionner les maisons des jeunes de Manigri et d'Alédjo</t>
  </si>
  <si>
    <t>Réaliser des études d'impact environnemental et des études de faisabilité socio-économique et construction du centre de traitement des déchets solides à Guiguisso</t>
  </si>
  <si>
    <t>Aménager la place de l'amitié de l'arrondisement de Bassila en parc d'attraction sur une superficie d'un hectare</t>
  </si>
  <si>
    <t>1.6.4</t>
  </si>
  <si>
    <t xml:space="preserve">Construction d'un 
magasin de stockage 
de produits agricoles 
+ aire de séchage (2è 
priorité du PAA) </t>
  </si>
  <si>
    <t>Tchimbéri</t>
  </si>
  <si>
    <t>Un magasin de stockage construit</t>
  </si>
  <si>
    <t>Mairie, SE, DADE, DDLP</t>
  </si>
  <si>
    <t>Construction d'un 
module de trois salles 
de classes  plus un 
bloc de latrine et 
équipements au profit 
de l'EPP d'Assion</t>
  </si>
  <si>
    <t>Assion</t>
  </si>
  <si>
    <t>Construction de quatre 
(04) blocs de latrines à 
quatre (04) cabines à 
l'EPP de Baka-Baka 
(groupe A et B) (3è 
priorité PAA)</t>
  </si>
  <si>
    <t>Baka-Baka</t>
  </si>
  <si>
    <t xml:space="preserve">Quatre blocs de latrines construits </t>
  </si>
  <si>
    <t>Région Pédagogique, DDCVD</t>
  </si>
  <si>
    <t xml:space="preserve">Construction d'un 
module de trois salles 
de classes plus 
bureau magasin plus 
bloc de latrine plus 
cantine plus point 
d'eau potable plus 
poteau 
photovoltaïque plus 
équipement à l'EPP 
d'Igbèrè (2è priorité 
PAA) </t>
  </si>
  <si>
    <t>Maire, SE, DSI, DAAF, DADE</t>
  </si>
  <si>
    <t>Région Pédagogique, DDCVDD</t>
  </si>
  <si>
    <t xml:space="preserve">Construction de quatre 
(04) blocs de latrines 
publiques à quatre (04) 
cabines dans le quartier 
ALLAN (3è priorité PAA) </t>
  </si>
  <si>
    <t>Allan</t>
  </si>
  <si>
    <t>Réalisation de six 
(06) modules de 
latrines publiques à 
quatre (04) cabines et 
dispositifs de lavage 
de main à Alédjo 
Koura (2è priorité</t>
  </si>
  <si>
    <t>Alédjo-Koura</t>
  </si>
  <si>
    <t xml:space="preserve">7 modules de latrines construits </t>
  </si>
  <si>
    <t>4.6.9</t>
  </si>
  <si>
    <t>4.6.10</t>
  </si>
  <si>
    <t>Réhabiliter la retenue d'eau d'Alédjo à but agro-pastoral</t>
  </si>
  <si>
    <t>Réaliser un aménagement du bas-fond de Kikélé-Lokpa à but rizicole sur 15 ha</t>
  </si>
  <si>
    <t>Réaliser une retenue d'eau et un aménagement maraicher de 5 ha sur le site de Rinansa à Bassila</t>
  </si>
  <si>
    <t>Construuire des ouvrages de franchissement et traiter des points critiques sur l'axe Guiguisso-N'Borko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</si>
</sst>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 #,##0.00_-;_-* &quot;-&quot;??_-;_-@_-"/>
    <numFmt numFmtId="165" formatCode="_-* #,##0_-;\-* #,##0_-;_-* &quot;-&quot;??_-;_-@_-"/>
  </numFmts>
  <fonts count="16" x14ac:knownFonts="1">
    <font>
      <sz val="11"/>
      <color theme="1"/>
      <name val="Calibri"/>
      <family val="2"/>
      <scheme val="minor"/>
    </font>
    <font>
      <sz val="11"/>
      <name val="Calibri"/>
      <family val="2"/>
      <scheme val="minor"/>
    </font>
    <font>
      <b/>
      <sz val="11"/>
      <color theme="1"/>
      <name val="Calibri"/>
      <family val="2"/>
      <scheme val="minor"/>
    </font>
    <font>
      <b/>
      <sz val="14"/>
      <color rgb="FF000000"/>
      <name val="Georgia"/>
      <family val="1"/>
    </font>
    <font>
      <sz val="14"/>
      <color theme="1"/>
      <name val="Calibri"/>
      <family val="2"/>
      <scheme val="minor"/>
    </font>
    <font>
      <b/>
      <sz val="11"/>
      <name val="Calibri"/>
      <family val="2"/>
      <scheme val="minor"/>
    </font>
    <font>
      <b/>
      <sz val="14"/>
      <color rgb="FF000000"/>
      <name val="Times New Roman"/>
      <family val="1"/>
    </font>
    <font>
      <sz val="14"/>
      <color theme="1"/>
      <name val="Times New Roman"/>
      <family val="1"/>
    </font>
    <font>
      <sz val="14"/>
      <color rgb="FF000000"/>
      <name val="Times New Roman"/>
      <family val="1"/>
    </font>
    <font>
      <sz val="14"/>
      <name val="Times New Roman"/>
      <family val="1"/>
    </font>
    <font>
      <b/>
      <sz val="14"/>
      <name val="Times New Roman"/>
      <family val="1"/>
    </font>
    <font>
      <b/>
      <sz val="14"/>
      <color theme="1"/>
      <name val="Times New Roman"/>
      <family val="1"/>
    </font>
    <font>
      <b/>
      <sz val="14"/>
      <color theme="1"/>
      <name val="Calibri"/>
      <family val="2"/>
      <scheme val="minor"/>
    </font>
    <font>
      <sz val="11"/>
      <color theme="1"/>
      <name val="Calibri"/>
      <family val="2"/>
      <scheme val="minor"/>
    </font>
    <font>
      <sz val="8"/>
      <name val="Calibri"/>
      <family val="2"/>
      <scheme val="minor"/>
    </font>
    <font>
      <sz val="13"/>
      <name val="Times New Roman"/>
      <family val="1"/>
    </font>
  </fonts>
  <fills count="11">
    <fill>
      <patternFill patternType="none"/>
    </fill>
    <fill>
      <patternFill patternType="gray125"/>
    </fill>
    <fill>
      <patternFill patternType="solid">
        <fgColor rgb="FFDDEBF7"/>
        <bgColor indexed="64"/>
      </patternFill>
    </fill>
    <fill>
      <patternFill patternType="solid">
        <fgColor rgb="FFFFD966"/>
        <bgColor indexed="64"/>
      </patternFill>
    </fill>
    <fill>
      <patternFill patternType="solid">
        <fgColor rgb="FFFCE4D6"/>
        <bgColor indexed="64"/>
      </patternFill>
    </fill>
    <fill>
      <patternFill patternType="solid">
        <fgColor rgb="FFFFFFFF"/>
        <bgColor indexed="64"/>
      </patternFill>
    </fill>
    <fill>
      <patternFill patternType="solid">
        <fgColor rgb="FFD9D9D9"/>
        <bgColor indexed="64"/>
      </patternFill>
    </fill>
    <fill>
      <patternFill patternType="solid">
        <fgColor rgb="FFFFFF00"/>
        <bgColor indexed="64"/>
      </patternFill>
    </fill>
    <fill>
      <patternFill patternType="solid">
        <fgColor rgb="FFC6E0B4"/>
        <bgColor indexed="64"/>
      </patternFill>
    </fill>
    <fill>
      <patternFill patternType="solid">
        <fgColor rgb="FFF2F2F2"/>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164" fontId="13" fillId="0" borderId="0" applyFont="0" applyFill="0" applyBorder="0" applyAlignment="0" applyProtection="0"/>
  </cellStyleXfs>
  <cellXfs count="76">
    <xf numFmtId="0" fontId="0" fillId="0" borderId="0" xfId="0"/>
    <xf numFmtId="0" fontId="0" fillId="0" borderId="0" xfId="0" applyAlignment="1">
      <alignment vertical="center" wrapText="1"/>
    </xf>
    <xf numFmtId="0" fontId="1" fillId="0" borderId="0" xfId="0" applyFont="1" applyAlignment="1">
      <alignment vertical="center" wrapText="1"/>
    </xf>
    <xf numFmtId="0" fontId="1" fillId="0" borderId="0" xfId="0" applyFont="1"/>
    <xf numFmtId="0" fontId="0" fillId="0" borderId="1" xfId="0" applyBorder="1" applyAlignment="1">
      <alignment vertical="center" wrapText="1"/>
    </xf>
    <xf numFmtId="0" fontId="0" fillId="0" borderId="1" xfId="0" applyBorder="1"/>
    <xf numFmtId="0" fontId="2" fillId="0" borderId="0" xfId="0" applyFont="1" applyAlignment="1">
      <alignment vertical="center" wrapText="1"/>
    </xf>
    <xf numFmtId="0" fontId="2" fillId="0" borderId="0" xfId="0" applyFont="1"/>
    <xf numFmtId="0" fontId="1" fillId="0" borderId="1" xfId="0" applyFont="1" applyBorder="1" applyAlignment="1">
      <alignment vertical="center" wrapText="1"/>
    </xf>
    <xf numFmtId="0" fontId="1" fillId="0" borderId="1" xfId="0" applyFont="1" applyBorder="1"/>
    <xf numFmtId="0" fontId="4" fillId="0" borderId="0" xfId="0" applyFont="1" applyAlignment="1">
      <alignment vertical="center" wrapText="1"/>
    </xf>
    <xf numFmtId="0" fontId="4" fillId="0" borderId="0" xfId="0" applyFont="1"/>
    <xf numFmtId="0" fontId="0" fillId="0" borderId="2" xfId="0" applyBorder="1" applyAlignment="1">
      <alignment vertical="center" wrapText="1"/>
    </xf>
    <xf numFmtId="0" fontId="5" fillId="0" borderId="0" xfId="0" applyFont="1" applyAlignment="1">
      <alignment vertical="center" wrapText="1"/>
    </xf>
    <xf numFmtId="0" fontId="5" fillId="0" borderId="0" xfId="0" applyFont="1"/>
    <xf numFmtId="0" fontId="0" fillId="0" borderId="0" xfId="0" applyAlignment="1">
      <alignment horizontal="left" vertical="center"/>
    </xf>
    <xf numFmtId="0" fontId="8" fillId="5" borderId="1" xfId="0" applyFont="1" applyFill="1" applyBorder="1" applyAlignment="1">
      <alignment horizontal="left" vertical="center" wrapText="1"/>
    </xf>
    <xf numFmtId="0" fontId="8" fillId="0" borderId="1" xfId="0" applyFont="1" applyBorder="1" applyAlignment="1">
      <alignment horizontal="left" vertical="center"/>
    </xf>
    <xf numFmtId="0" fontId="7" fillId="0" borderId="1" xfId="0" applyFont="1" applyBorder="1" applyAlignment="1">
      <alignment horizontal="left" vertical="center" wrapText="1"/>
    </xf>
    <xf numFmtId="0" fontId="9" fillId="5" borderId="1" xfId="0" applyFont="1" applyFill="1" applyBorder="1" applyAlignment="1">
      <alignment horizontal="left" vertical="center" wrapText="1"/>
    </xf>
    <xf numFmtId="0" fontId="8" fillId="0" borderId="1" xfId="0" applyFont="1" applyBorder="1" applyAlignment="1">
      <alignment horizontal="left" vertical="center" wrapText="1"/>
    </xf>
    <xf numFmtId="0" fontId="9" fillId="7" borderId="1" xfId="0" applyFont="1" applyFill="1" applyBorder="1" applyAlignment="1">
      <alignment horizontal="left" vertical="center" wrapText="1"/>
    </xf>
    <xf numFmtId="0" fontId="9" fillId="0" borderId="1" xfId="0" applyFont="1" applyBorder="1" applyAlignment="1">
      <alignment horizontal="left" vertical="center" wrapText="1"/>
    </xf>
    <xf numFmtId="0" fontId="4" fillId="0" borderId="0" xfId="0" applyFont="1" applyAlignment="1">
      <alignment horizontal="left" vertical="center"/>
    </xf>
    <xf numFmtId="0" fontId="0" fillId="0" borderId="0" xfId="0" applyAlignment="1">
      <alignment horizontal="center" vertical="center"/>
    </xf>
    <xf numFmtId="0" fontId="7" fillId="0" borderId="1" xfId="0" applyFont="1" applyBorder="1" applyAlignment="1">
      <alignment horizontal="left" wrapText="1"/>
    </xf>
    <xf numFmtId="0" fontId="2" fillId="0" borderId="1" xfId="0" applyFont="1" applyBorder="1"/>
    <xf numFmtId="0" fontId="0" fillId="10" borderId="0" xfId="0" applyFill="1" applyAlignment="1">
      <alignment vertical="center" wrapText="1"/>
    </xf>
    <xf numFmtId="0" fontId="0" fillId="10" borderId="0" xfId="0" applyFill="1"/>
    <xf numFmtId="0" fontId="8" fillId="10" borderId="1" xfId="0" applyFont="1" applyFill="1" applyBorder="1" applyAlignment="1">
      <alignment horizontal="left" vertical="center" wrapText="1"/>
    </xf>
    <xf numFmtId="0" fontId="1" fillId="0" borderId="0" xfId="0" applyFont="1" applyBorder="1" applyAlignment="1">
      <alignment vertical="center" wrapText="1"/>
    </xf>
    <xf numFmtId="0" fontId="1" fillId="0" borderId="0" xfId="0" applyFont="1" applyBorder="1"/>
    <xf numFmtId="0" fontId="11" fillId="0" borderId="1" xfId="0" applyFont="1" applyBorder="1" applyAlignment="1">
      <alignment horizontal="left" vertical="center"/>
    </xf>
    <xf numFmtId="165" fontId="8" fillId="5" borderId="1" xfId="1" applyNumberFormat="1" applyFont="1" applyFill="1" applyBorder="1" applyAlignment="1">
      <alignment horizontal="left" vertical="center" wrapText="1"/>
    </xf>
    <xf numFmtId="0" fontId="6" fillId="0" borderId="1" xfId="0" applyFont="1" applyBorder="1" applyAlignment="1">
      <alignment horizontal="left" vertical="center"/>
    </xf>
    <xf numFmtId="165" fontId="8" fillId="0" borderId="1" xfId="1" applyNumberFormat="1" applyFont="1" applyBorder="1" applyAlignment="1">
      <alignment horizontal="left" vertical="center"/>
    </xf>
    <xf numFmtId="165" fontId="9" fillId="5" borderId="1" xfId="1" applyNumberFormat="1" applyFont="1" applyFill="1" applyBorder="1" applyAlignment="1">
      <alignment horizontal="left" vertical="center" wrapText="1"/>
    </xf>
    <xf numFmtId="0" fontId="8" fillId="9" borderId="1" xfId="0" applyFont="1" applyFill="1" applyBorder="1" applyAlignment="1">
      <alignment horizontal="left" vertical="center" wrapText="1"/>
    </xf>
    <xf numFmtId="0" fontId="10" fillId="0" borderId="1" xfId="0" applyFont="1" applyBorder="1" applyAlignment="1">
      <alignment horizontal="left" vertical="center"/>
    </xf>
    <xf numFmtId="165" fontId="8" fillId="0" borderId="1" xfId="1" applyNumberFormat="1" applyFont="1" applyBorder="1" applyAlignment="1">
      <alignment horizontal="left" vertical="center" wrapText="1"/>
    </xf>
    <xf numFmtId="165" fontId="7" fillId="0" borderId="1" xfId="1" applyNumberFormat="1" applyFont="1" applyBorder="1" applyAlignment="1">
      <alignment horizontal="left" vertical="center"/>
    </xf>
    <xf numFmtId="0" fontId="7" fillId="10" borderId="1" xfId="0" applyFont="1" applyFill="1" applyBorder="1" applyAlignment="1">
      <alignment horizontal="left" vertical="center" wrapText="1"/>
    </xf>
    <xf numFmtId="0" fontId="6" fillId="10" borderId="1" xfId="0" applyFont="1" applyFill="1" applyBorder="1" applyAlignment="1">
      <alignment horizontal="left" vertical="center"/>
    </xf>
    <xf numFmtId="165" fontId="8" fillId="10" borderId="1" xfId="1" applyNumberFormat="1" applyFont="1" applyFill="1" applyBorder="1" applyAlignment="1">
      <alignment horizontal="left" vertical="center" wrapText="1"/>
    </xf>
    <xf numFmtId="0" fontId="6" fillId="7" borderId="1" xfId="0" applyFont="1" applyFill="1" applyBorder="1" applyAlignment="1">
      <alignment horizontal="left" vertical="center"/>
    </xf>
    <xf numFmtId="0" fontId="8" fillId="7" borderId="1" xfId="0" applyFont="1" applyFill="1" applyBorder="1" applyAlignment="1">
      <alignment horizontal="left" vertical="center" wrapText="1"/>
    </xf>
    <xf numFmtId="165" fontId="9" fillId="7" borderId="1" xfId="1" applyNumberFormat="1" applyFont="1" applyFill="1" applyBorder="1" applyAlignment="1">
      <alignment horizontal="left" vertical="center" wrapText="1"/>
    </xf>
    <xf numFmtId="0" fontId="10" fillId="7" borderId="1" xfId="0" applyFont="1" applyFill="1" applyBorder="1" applyAlignment="1">
      <alignment horizontal="left" vertical="center"/>
    </xf>
    <xf numFmtId="0" fontId="6" fillId="6" borderId="1" xfId="0" applyFont="1" applyFill="1" applyBorder="1" applyAlignment="1">
      <alignment horizontal="left" vertical="center" wrapText="1"/>
    </xf>
    <xf numFmtId="165" fontId="6" fillId="6" borderId="1" xfId="1" applyNumberFormat="1" applyFont="1" applyFill="1" applyBorder="1" applyAlignment="1">
      <alignment horizontal="left" vertical="center" wrapText="1"/>
    </xf>
    <xf numFmtId="0" fontId="7" fillId="5" borderId="1" xfId="0" applyFont="1" applyFill="1" applyBorder="1" applyAlignment="1">
      <alignment horizontal="left" vertical="center" wrapText="1"/>
    </xf>
    <xf numFmtId="165" fontId="7" fillId="5" borderId="1" xfId="1" applyNumberFormat="1" applyFont="1" applyFill="1" applyBorder="1" applyAlignment="1">
      <alignment horizontal="left" vertical="center" wrapText="1"/>
    </xf>
    <xf numFmtId="165" fontId="7" fillId="0" borderId="1" xfId="1" applyNumberFormat="1" applyFont="1" applyBorder="1" applyAlignment="1">
      <alignment horizontal="left" vertical="center" wrapText="1"/>
    </xf>
    <xf numFmtId="0" fontId="15" fillId="7" borderId="1" xfId="0" applyFont="1" applyFill="1" applyBorder="1" applyAlignment="1">
      <alignment horizontal="left" vertical="center" wrapText="1"/>
    </xf>
    <xf numFmtId="0" fontId="4" fillId="0" borderId="0" xfId="0" applyFont="1" applyAlignment="1">
      <alignment horizontal="left"/>
    </xf>
    <xf numFmtId="0" fontId="1" fillId="0" borderId="2" xfId="0" applyFont="1" applyBorder="1" applyAlignment="1">
      <alignment vertical="center" wrapText="1"/>
    </xf>
    <xf numFmtId="0" fontId="12" fillId="0" borderId="3" xfId="0" applyFont="1" applyBorder="1" applyAlignment="1">
      <alignment horizontal="left"/>
    </xf>
    <xf numFmtId="0" fontId="10" fillId="6" borderId="1" xfId="0" applyFont="1" applyFill="1" applyBorder="1" applyAlignment="1">
      <alignment horizontal="left" vertical="center" wrapText="1"/>
    </xf>
    <xf numFmtId="165" fontId="10" fillId="6" borderId="1" xfId="1" applyNumberFormat="1" applyFont="1" applyFill="1" applyBorder="1" applyAlignment="1">
      <alignment horizontal="left" vertical="center" wrapText="1"/>
    </xf>
    <xf numFmtId="0" fontId="6" fillId="2" borderId="1" xfId="0" applyFont="1" applyFill="1" applyBorder="1" applyAlignment="1">
      <alignment horizontal="left" vertical="center" wrapText="1"/>
    </xf>
    <xf numFmtId="165" fontId="6" fillId="2" borderId="1" xfId="1" applyNumberFormat="1" applyFont="1" applyFill="1" applyBorder="1" applyAlignment="1">
      <alignment horizontal="left" vertical="center" wrapText="1"/>
    </xf>
    <xf numFmtId="165" fontId="6" fillId="6" borderId="1" xfId="0" applyNumberFormat="1" applyFont="1" applyFill="1" applyBorder="1" applyAlignment="1">
      <alignment horizontal="left" vertical="center" wrapText="1"/>
    </xf>
    <xf numFmtId="0" fontId="6" fillId="4" borderId="1" xfId="0" applyFont="1" applyFill="1" applyBorder="1" applyAlignment="1">
      <alignment horizontal="left" vertical="center"/>
    </xf>
    <xf numFmtId="165" fontId="6" fillId="2" borderId="1" xfId="0" applyNumberFormat="1" applyFont="1" applyFill="1" applyBorder="1" applyAlignment="1">
      <alignment horizontal="left" vertical="center" wrapText="1"/>
    </xf>
    <xf numFmtId="0" fontId="8" fillId="6" borderId="1" xfId="0" applyFont="1" applyFill="1" applyBorder="1" applyAlignment="1">
      <alignment horizontal="left" vertical="center" wrapText="1"/>
    </xf>
    <xf numFmtId="0" fontId="6" fillId="8" borderId="1" xfId="0" applyFont="1" applyFill="1" applyBorder="1" applyAlignment="1">
      <alignment horizontal="left" vertical="center"/>
    </xf>
    <xf numFmtId="0" fontId="8" fillId="8" borderId="1" xfId="0" applyFont="1" applyFill="1" applyBorder="1" applyAlignment="1">
      <alignment horizontal="left" vertical="center"/>
    </xf>
    <xf numFmtId="165" fontId="6" fillId="8" borderId="1" xfId="0" applyNumberFormat="1" applyFont="1" applyFill="1" applyBorder="1" applyAlignment="1">
      <alignment horizontal="left" vertical="center"/>
    </xf>
    <xf numFmtId="165" fontId="8" fillId="7" borderId="1" xfId="1" applyNumberFormat="1" applyFont="1" applyFill="1" applyBorder="1" applyAlignment="1">
      <alignment horizontal="left" vertical="center" wrapText="1"/>
    </xf>
    <xf numFmtId="0" fontId="6" fillId="4" borderId="1" xfId="0" applyFont="1" applyFill="1" applyBorder="1" applyAlignment="1">
      <alignment horizontal="left" vertical="center"/>
    </xf>
    <xf numFmtId="0" fontId="3" fillId="2" borderId="1"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6" borderId="1" xfId="0" applyFont="1" applyFill="1" applyBorder="1" applyAlignment="1">
      <alignment horizontal="left" vertical="center" wrapText="1"/>
    </xf>
    <xf numFmtId="0" fontId="10" fillId="6"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8" borderId="1" xfId="0" applyFont="1" applyFill="1" applyBorder="1" applyAlignment="1">
      <alignment horizontal="left" vertical="center"/>
    </xf>
  </cellXfs>
  <cellStyles count="2">
    <cellStyle name="Millier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6"/>
  <sheetViews>
    <sheetView tabSelected="1" topLeftCell="A60" zoomScaleNormal="100" workbookViewId="0">
      <selection activeCell="K61" sqref="K61"/>
    </sheetView>
  </sheetViews>
  <sheetFormatPr baseColWidth="10" defaultRowHeight="15" x14ac:dyDescent="0.25"/>
  <cols>
    <col min="1" max="1" width="7.85546875" style="26" bestFit="1" customWidth="1"/>
    <col min="2" max="2" width="23.85546875" customWidth="1"/>
    <col min="3" max="3" width="10.42578125" style="15" customWidth="1"/>
    <col min="4" max="4" width="9.85546875" customWidth="1"/>
    <col min="5" max="5" width="7.140625" style="24" customWidth="1"/>
    <col min="6" max="6" width="11.42578125" style="24"/>
    <col min="7" max="7" width="12.5703125" customWidth="1"/>
    <col min="8" max="8" width="9.42578125" customWidth="1"/>
    <col min="9" max="9" width="8.5703125" customWidth="1"/>
    <col min="10" max="10" width="21.140625" customWidth="1"/>
    <col min="15" max="15" width="24.7109375" customWidth="1"/>
  </cols>
  <sheetData>
    <row r="1" spans="1:12" s="11" customFormat="1" ht="51" customHeight="1" x14ac:dyDescent="0.3">
      <c r="A1" s="70" t="s">
        <v>0</v>
      </c>
      <c r="B1" s="70" t="s">
        <v>1</v>
      </c>
      <c r="C1" s="70" t="s">
        <v>2</v>
      </c>
      <c r="D1" s="70" t="s">
        <v>3</v>
      </c>
      <c r="E1" s="70" t="s">
        <v>4</v>
      </c>
      <c r="F1" s="70" t="s">
        <v>5</v>
      </c>
      <c r="G1" s="70" t="s">
        <v>6</v>
      </c>
      <c r="H1" s="70" t="s">
        <v>7</v>
      </c>
      <c r="I1" s="70" t="s">
        <v>8</v>
      </c>
      <c r="J1" s="70" t="s">
        <v>9</v>
      </c>
      <c r="K1" s="10"/>
      <c r="L1" s="10"/>
    </row>
    <row r="2" spans="1:12" s="11" customFormat="1" ht="72" customHeight="1" x14ac:dyDescent="0.3">
      <c r="A2" s="70"/>
      <c r="B2" s="70"/>
      <c r="C2" s="70"/>
      <c r="D2" s="70"/>
      <c r="E2" s="70"/>
      <c r="F2" s="70"/>
      <c r="G2" s="70"/>
      <c r="H2" s="70"/>
      <c r="I2" s="70"/>
      <c r="J2" s="70"/>
      <c r="L2" s="10"/>
    </row>
    <row r="3" spans="1:12" ht="18.75" x14ac:dyDescent="0.25">
      <c r="A3" s="71" t="s">
        <v>10</v>
      </c>
      <c r="B3" s="71"/>
      <c r="C3" s="71"/>
      <c r="D3" s="71"/>
      <c r="E3" s="71"/>
      <c r="F3" s="71"/>
      <c r="G3" s="71"/>
      <c r="H3" s="71"/>
      <c r="I3" s="71"/>
      <c r="J3" s="71"/>
      <c r="K3" s="1"/>
      <c r="L3" s="1"/>
    </row>
    <row r="4" spans="1:12" ht="22.5" customHeight="1" x14ac:dyDescent="0.25">
      <c r="A4" s="69" t="s">
        <v>11</v>
      </c>
      <c r="B4" s="69"/>
      <c r="C4" s="69"/>
      <c r="D4" s="69"/>
      <c r="E4" s="69"/>
      <c r="F4" s="69"/>
      <c r="G4" s="69"/>
      <c r="H4" s="69"/>
      <c r="I4" s="69"/>
      <c r="J4" s="69"/>
      <c r="K4" s="1"/>
      <c r="L4" s="1"/>
    </row>
    <row r="5" spans="1:12" ht="18.75" x14ac:dyDescent="0.25">
      <c r="A5" s="72" t="s">
        <v>12</v>
      </c>
      <c r="B5" s="72"/>
      <c r="C5" s="48"/>
      <c r="D5" s="48"/>
      <c r="E5" s="48"/>
      <c r="F5" s="48"/>
      <c r="G5" s="48"/>
      <c r="H5" s="48"/>
      <c r="I5" s="48"/>
      <c r="J5" s="49" t="e">
        <f>SUM(#REF!)</f>
        <v>#REF!</v>
      </c>
      <c r="K5" s="1"/>
      <c r="L5" s="1"/>
    </row>
    <row r="6" spans="1:12" ht="18.75" x14ac:dyDescent="0.25">
      <c r="A6" s="69" t="s">
        <v>13</v>
      </c>
      <c r="B6" s="69"/>
      <c r="C6" s="69"/>
      <c r="D6" s="69"/>
      <c r="E6" s="69"/>
      <c r="F6" s="69"/>
      <c r="G6" s="69"/>
      <c r="H6" s="69"/>
      <c r="I6" s="69"/>
      <c r="J6" s="69"/>
      <c r="K6" s="1"/>
      <c r="L6" s="1"/>
    </row>
    <row r="7" spans="1:12" ht="75" x14ac:dyDescent="0.25">
      <c r="A7" s="34" t="s">
        <v>198</v>
      </c>
      <c r="B7" s="20" t="s">
        <v>308</v>
      </c>
      <c r="C7" s="17" t="s">
        <v>58</v>
      </c>
      <c r="D7" s="20" t="s">
        <v>288</v>
      </c>
      <c r="E7" s="20" t="s">
        <v>240</v>
      </c>
      <c r="F7" s="20" t="s">
        <v>242</v>
      </c>
      <c r="G7" s="17"/>
      <c r="H7" s="17">
        <v>10</v>
      </c>
      <c r="I7" s="17" t="s">
        <v>14</v>
      </c>
      <c r="J7" s="35">
        <v>12000000</v>
      </c>
      <c r="K7" s="1"/>
      <c r="L7" s="1"/>
    </row>
    <row r="8" spans="1:12" ht="112.5" x14ac:dyDescent="0.25">
      <c r="A8" s="34" t="s">
        <v>199</v>
      </c>
      <c r="B8" s="20" t="s">
        <v>309</v>
      </c>
      <c r="C8" s="17" t="s">
        <v>58</v>
      </c>
      <c r="D8" s="20" t="s">
        <v>289</v>
      </c>
      <c r="E8" s="20" t="s">
        <v>240</v>
      </c>
      <c r="F8" s="20" t="s">
        <v>242</v>
      </c>
      <c r="G8" s="17"/>
      <c r="H8" s="17">
        <v>4</v>
      </c>
      <c r="I8" s="17" t="s">
        <v>14</v>
      </c>
      <c r="J8" s="35">
        <v>5900000</v>
      </c>
      <c r="K8" s="1"/>
      <c r="L8" s="1"/>
    </row>
    <row r="9" spans="1:12" ht="131.25" x14ac:dyDescent="0.3">
      <c r="A9" s="34" t="s">
        <v>378</v>
      </c>
      <c r="B9" s="25" t="s">
        <v>310</v>
      </c>
      <c r="C9" s="16" t="s">
        <v>225</v>
      </c>
      <c r="D9" s="16"/>
      <c r="E9" s="16" t="s">
        <v>248</v>
      </c>
      <c r="F9" s="16" t="s">
        <v>284</v>
      </c>
      <c r="G9" s="16"/>
      <c r="H9" s="16">
        <v>1</v>
      </c>
      <c r="I9" s="16" t="s">
        <v>14</v>
      </c>
      <c r="J9" s="33">
        <v>85000000</v>
      </c>
      <c r="K9" s="1"/>
      <c r="L9" s="1"/>
    </row>
    <row r="10" spans="1:12" ht="131.25" x14ac:dyDescent="0.25">
      <c r="A10" s="34" t="s">
        <v>379</v>
      </c>
      <c r="B10" s="18" t="s">
        <v>311</v>
      </c>
      <c r="C10" s="16" t="s">
        <v>285</v>
      </c>
      <c r="D10" s="16" t="s">
        <v>286</v>
      </c>
      <c r="E10" s="16" t="s">
        <v>248</v>
      </c>
      <c r="F10" s="16" t="s">
        <v>284</v>
      </c>
      <c r="G10" s="16"/>
      <c r="H10" s="16">
        <v>4</v>
      </c>
      <c r="I10" s="16" t="s">
        <v>14</v>
      </c>
      <c r="J10" s="33">
        <v>200000000</v>
      </c>
      <c r="K10" s="1"/>
      <c r="L10" s="1"/>
    </row>
    <row r="11" spans="1:12" s="3" customFormat="1" ht="56.25" x14ac:dyDescent="0.25">
      <c r="A11" s="34" t="s">
        <v>380</v>
      </c>
      <c r="B11" s="19" t="s">
        <v>312</v>
      </c>
      <c r="C11" s="19"/>
      <c r="D11" s="19" t="s">
        <v>221</v>
      </c>
      <c r="E11" s="16" t="s">
        <v>241</v>
      </c>
      <c r="F11" s="19" t="s">
        <v>222</v>
      </c>
      <c r="G11" s="19" t="s">
        <v>223</v>
      </c>
      <c r="H11" s="19">
        <v>1</v>
      </c>
      <c r="I11" s="19" t="s">
        <v>15</v>
      </c>
      <c r="J11" s="36">
        <v>5000000</v>
      </c>
      <c r="K11" s="2"/>
      <c r="L11" s="2"/>
    </row>
    <row r="12" spans="1:12" ht="18.75" x14ac:dyDescent="0.25">
      <c r="A12" s="72" t="s">
        <v>16</v>
      </c>
      <c r="B12" s="72"/>
      <c r="C12" s="48"/>
      <c r="D12" s="48"/>
      <c r="E12" s="48"/>
      <c r="F12" s="48"/>
      <c r="G12" s="48"/>
      <c r="H12" s="48"/>
      <c r="I12" s="48"/>
      <c r="J12" s="49">
        <f>SUM(J7:J11)</f>
        <v>307900000</v>
      </c>
      <c r="K12" s="1"/>
      <c r="L12" s="1"/>
    </row>
    <row r="13" spans="1:12" ht="18.75" x14ac:dyDescent="0.25">
      <c r="A13" s="69" t="s">
        <v>17</v>
      </c>
      <c r="B13" s="69"/>
      <c r="C13" s="69"/>
      <c r="D13" s="69"/>
      <c r="E13" s="69"/>
      <c r="F13" s="69"/>
      <c r="G13" s="69"/>
      <c r="H13" s="69"/>
      <c r="I13" s="69"/>
      <c r="J13" s="69"/>
      <c r="K13" s="1"/>
      <c r="L13" s="1"/>
    </row>
    <row r="14" spans="1:12" ht="18.75" x14ac:dyDescent="0.25">
      <c r="A14" s="72" t="s">
        <v>20</v>
      </c>
      <c r="B14" s="72"/>
      <c r="C14" s="48"/>
      <c r="D14" s="48"/>
      <c r="E14" s="48"/>
      <c r="F14" s="48"/>
      <c r="G14" s="48"/>
      <c r="H14" s="48"/>
      <c r="I14" s="48"/>
      <c r="J14" s="49" t="e">
        <f>SUM(#REF!)</f>
        <v>#REF!</v>
      </c>
      <c r="K14" s="1"/>
      <c r="L14" s="1"/>
    </row>
    <row r="15" spans="1:12" ht="18.75" x14ac:dyDescent="0.25">
      <c r="A15" s="69" t="s">
        <v>21</v>
      </c>
      <c r="B15" s="69"/>
      <c r="C15" s="69"/>
      <c r="D15" s="69"/>
      <c r="E15" s="69"/>
      <c r="F15" s="69"/>
      <c r="G15" s="69"/>
      <c r="H15" s="69"/>
      <c r="I15" s="69"/>
      <c r="J15" s="69"/>
      <c r="K15" s="1"/>
      <c r="L15" s="1"/>
    </row>
    <row r="16" spans="1:12" ht="93.75" x14ac:dyDescent="0.25">
      <c r="A16" s="34" t="s">
        <v>200</v>
      </c>
      <c r="B16" s="20" t="s">
        <v>313</v>
      </c>
      <c r="C16" s="17" t="s">
        <v>58</v>
      </c>
      <c r="D16" s="20" t="s">
        <v>245</v>
      </c>
      <c r="E16" s="17" t="s">
        <v>243</v>
      </c>
      <c r="F16" s="20" t="s">
        <v>246</v>
      </c>
      <c r="G16" s="17"/>
      <c r="H16" s="17">
        <v>1</v>
      </c>
      <c r="I16" s="17" t="s">
        <v>18</v>
      </c>
      <c r="J16" s="35">
        <v>3000000</v>
      </c>
      <c r="K16" s="1"/>
      <c r="L16" s="1"/>
    </row>
    <row r="17" spans="1:12" ht="18.75" x14ac:dyDescent="0.25">
      <c r="A17" s="72" t="s">
        <v>22</v>
      </c>
      <c r="B17" s="72"/>
      <c r="C17" s="48"/>
      <c r="D17" s="48"/>
      <c r="E17" s="48"/>
      <c r="F17" s="48"/>
      <c r="G17" s="48"/>
      <c r="H17" s="48"/>
      <c r="I17" s="48"/>
      <c r="J17" s="49">
        <f>SUM(J16:J16)</f>
        <v>3000000</v>
      </c>
      <c r="K17" s="1"/>
      <c r="L17" s="1"/>
    </row>
    <row r="18" spans="1:12" ht="18.75" x14ac:dyDescent="0.25">
      <c r="A18" s="69" t="s">
        <v>23</v>
      </c>
      <c r="B18" s="69"/>
      <c r="C18" s="69"/>
      <c r="D18" s="69"/>
      <c r="E18" s="69"/>
      <c r="F18" s="69"/>
      <c r="G18" s="69"/>
      <c r="H18" s="69"/>
      <c r="I18" s="69"/>
      <c r="J18" s="69"/>
      <c r="K18" s="1"/>
      <c r="L18" s="1"/>
    </row>
    <row r="19" spans="1:12" ht="131.25" x14ac:dyDescent="0.25">
      <c r="A19" s="32" t="s">
        <v>381</v>
      </c>
      <c r="B19" s="37" t="s">
        <v>314</v>
      </c>
      <c r="C19" s="16" t="s">
        <v>220</v>
      </c>
      <c r="D19" s="16" t="s">
        <v>249</v>
      </c>
      <c r="E19" s="16" t="s">
        <v>248</v>
      </c>
      <c r="F19" s="19" t="s">
        <v>250</v>
      </c>
      <c r="G19" s="16"/>
      <c r="H19" s="16">
        <v>1</v>
      </c>
      <c r="I19" s="16" t="s">
        <v>14</v>
      </c>
      <c r="J19" s="33">
        <v>45000000</v>
      </c>
      <c r="K19" s="1"/>
      <c r="L19" s="1"/>
    </row>
    <row r="20" spans="1:12" ht="131.25" x14ac:dyDescent="0.25">
      <c r="A20" s="32" t="s">
        <v>382</v>
      </c>
      <c r="B20" s="16" t="s">
        <v>315</v>
      </c>
      <c r="C20" s="16" t="s">
        <v>220</v>
      </c>
      <c r="D20" s="16" t="s">
        <v>224</v>
      </c>
      <c r="E20" s="16" t="s">
        <v>240</v>
      </c>
      <c r="F20" s="19" t="s">
        <v>244</v>
      </c>
      <c r="G20" s="16"/>
      <c r="H20" s="16">
        <v>1</v>
      </c>
      <c r="I20" s="16" t="s">
        <v>18</v>
      </c>
      <c r="J20" s="33">
        <v>3000000</v>
      </c>
      <c r="K20" s="1"/>
      <c r="L20" s="1"/>
    </row>
    <row r="21" spans="1:12" ht="18.75" x14ac:dyDescent="0.25">
      <c r="A21" s="72" t="s">
        <v>27</v>
      </c>
      <c r="B21" s="72"/>
      <c r="C21" s="48"/>
      <c r="D21" s="48"/>
      <c r="E21" s="48"/>
      <c r="F21" s="48"/>
      <c r="G21" s="48"/>
      <c r="H21" s="48"/>
      <c r="I21" s="48"/>
      <c r="J21" s="49">
        <f>SUM(J19:J20)</f>
        <v>48000000</v>
      </c>
      <c r="K21" s="1"/>
      <c r="L21" s="1"/>
    </row>
    <row r="22" spans="1:12" ht="18.75" x14ac:dyDescent="0.25">
      <c r="A22" s="69" t="s">
        <v>28</v>
      </c>
      <c r="B22" s="69"/>
      <c r="C22" s="69"/>
      <c r="D22" s="69"/>
      <c r="E22" s="69"/>
      <c r="F22" s="69"/>
      <c r="G22" s="69"/>
      <c r="H22" s="69"/>
      <c r="I22" s="69"/>
      <c r="J22" s="69"/>
      <c r="K22" s="1"/>
      <c r="L22" s="1"/>
    </row>
    <row r="23" spans="1:12" s="3" customFormat="1" ht="112.5" x14ac:dyDescent="0.25">
      <c r="A23" s="38" t="s">
        <v>383</v>
      </c>
      <c r="B23" s="19" t="s">
        <v>316</v>
      </c>
      <c r="C23" s="19" t="s">
        <v>58</v>
      </c>
      <c r="D23" s="19" t="s">
        <v>276</v>
      </c>
      <c r="E23" s="19" t="s">
        <v>248</v>
      </c>
      <c r="F23" s="16" t="s">
        <v>251</v>
      </c>
      <c r="G23" s="19"/>
      <c r="H23" s="19">
        <v>1</v>
      </c>
      <c r="I23" s="19"/>
      <c r="J23" s="36">
        <v>20421634</v>
      </c>
      <c r="K23" s="2"/>
      <c r="L23" s="2"/>
    </row>
    <row r="24" spans="1:12" s="3" customFormat="1" ht="112.5" x14ac:dyDescent="0.25">
      <c r="A24" s="38" t="s">
        <v>384</v>
      </c>
      <c r="B24" s="19" t="s">
        <v>317</v>
      </c>
      <c r="C24" s="19" t="s">
        <v>58</v>
      </c>
      <c r="D24" s="19" t="s">
        <v>276</v>
      </c>
      <c r="E24" s="19" t="s">
        <v>248</v>
      </c>
      <c r="F24" s="16" t="s">
        <v>251</v>
      </c>
      <c r="G24" s="19"/>
      <c r="H24" s="19">
        <v>1</v>
      </c>
      <c r="I24" s="19" t="s">
        <v>14</v>
      </c>
      <c r="J24" s="36">
        <v>33582800</v>
      </c>
      <c r="K24" s="2"/>
      <c r="L24" s="2"/>
    </row>
    <row r="25" spans="1:12" s="3" customFormat="1" ht="131.25" x14ac:dyDescent="0.25">
      <c r="A25" s="47" t="s">
        <v>385</v>
      </c>
      <c r="B25" s="21" t="s">
        <v>400</v>
      </c>
      <c r="C25" s="21" t="s">
        <v>401</v>
      </c>
      <c r="D25" s="21" t="s">
        <v>402</v>
      </c>
      <c r="E25" s="21" t="s">
        <v>248</v>
      </c>
      <c r="F25" s="45" t="s">
        <v>403</v>
      </c>
      <c r="G25" s="21"/>
      <c r="H25" s="21">
        <v>1</v>
      </c>
      <c r="I25" s="21" t="s">
        <v>14</v>
      </c>
      <c r="J25" s="46">
        <v>44054827</v>
      </c>
      <c r="K25" s="2"/>
      <c r="L25" s="2"/>
    </row>
    <row r="26" spans="1:12" s="3" customFormat="1" ht="112.5" x14ac:dyDescent="0.25">
      <c r="A26" s="38" t="s">
        <v>399</v>
      </c>
      <c r="B26" s="19" t="s">
        <v>318</v>
      </c>
      <c r="C26" s="19" t="s">
        <v>220</v>
      </c>
      <c r="D26" s="19" t="s">
        <v>227</v>
      </c>
      <c r="E26" s="19" t="s">
        <v>247</v>
      </c>
      <c r="F26" s="19" t="s">
        <v>252</v>
      </c>
      <c r="G26" s="19" t="s">
        <v>226</v>
      </c>
      <c r="H26" s="19">
        <v>1</v>
      </c>
      <c r="I26" s="19" t="s">
        <v>18</v>
      </c>
      <c r="J26" s="36">
        <v>50000000</v>
      </c>
      <c r="K26" s="2"/>
      <c r="L26" s="2"/>
    </row>
    <row r="27" spans="1:12" ht="18.75" x14ac:dyDescent="0.25">
      <c r="A27" s="72" t="s">
        <v>29</v>
      </c>
      <c r="B27" s="72"/>
      <c r="C27" s="48"/>
      <c r="D27" s="48"/>
      <c r="E27" s="48"/>
      <c r="F27" s="48"/>
      <c r="G27" s="48"/>
      <c r="H27" s="48"/>
      <c r="I27" s="48"/>
      <c r="J27" s="49">
        <f>SUM(J23:J26)</f>
        <v>148059261</v>
      </c>
      <c r="K27" s="1"/>
      <c r="L27" s="1"/>
    </row>
    <row r="28" spans="1:12" ht="18.75" x14ac:dyDescent="0.25">
      <c r="A28" s="69" t="s">
        <v>30</v>
      </c>
      <c r="B28" s="69"/>
      <c r="C28" s="69"/>
      <c r="D28" s="69"/>
      <c r="E28" s="69"/>
      <c r="F28" s="69"/>
      <c r="G28" s="69"/>
      <c r="H28" s="69"/>
      <c r="I28" s="69"/>
      <c r="J28" s="69"/>
      <c r="K28" s="1"/>
      <c r="L28" s="1"/>
    </row>
    <row r="29" spans="1:12" s="14" customFormat="1" ht="18.75" x14ac:dyDescent="0.25">
      <c r="A29" s="73" t="s">
        <v>31</v>
      </c>
      <c r="B29" s="73"/>
      <c r="C29" s="57"/>
      <c r="D29" s="57"/>
      <c r="E29" s="57"/>
      <c r="F29" s="57"/>
      <c r="G29" s="57"/>
      <c r="H29" s="57"/>
      <c r="I29" s="57"/>
      <c r="J29" s="58" t="e">
        <f>SUM(#REF!)</f>
        <v>#REF!</v>
      </c>
      <c r="K29" s="13"/>
      <c r="L29" s="13"/>
    </row>
    <row r="30" spans="1:12" ht="18.75" x14ac:dyDescent="0.25">
      <c r="A30" s="74" t="s">
        <v>32</v>
      </c>
      <c r="B30" s="74"/>
      <c r="C30" s="59"/>
      <c r="D30" s="59"/>
      <c r="E30" s="59"/>
      <c r="F30" s="59"/>
      <c r="G30" s="59"/>
      <c r="H30" s="59"/>
      <c r="I30" s="59"/>
      <c r="J30" s="60">
        <f>J27+J21+J17+J12</f>
        <v>506959261</v>
      </c>
      <c r="K30" s="1"/>
      <c r="L30" s="1"/>
    </row>
    <row r="31" spans="1:12" ht="18.75" x14ac:dyDescent="0.25">
      <c r="A31" s="71" t="s">
        <v>33</v>
      </c>
      <c r="B31" s="71"/>
      <c r="C31" s="71"/>
      <c r="D31" s="71"/>
      <c r="E31" s="71"/>
      <c r="F31" s="71"/>
      <c r="G31" s="71"/>
      <c r="H31" s="71"/>
      <c r="I31" s="71"/>
      <c r="J31" s="71"/>
      <c r="K31" s="1"/>
      <c r="L31" s="1"/>
    </row>
    <row r="32" spans="1:12" ht="18.75" x14ac:dyDescent="0.25">
      <c r="A32" s="69" t="s">
        <v>34</v>
      </c>
      <c r="B32" s="69"/>
      <c r="C32" s="69"/>
      <c r="D32" s="69"/>
      <c r="E32" s="69"/>
      <c r="F32" s="69"/>
      <c r="G32" s="69"/>
      <c r="H32" s="69"/>
      <c r="I32" s="69"/>
      <c r="J32" s="69"/>
      <c r="K32" s="1"/>
      <c r="L32" s="1"/>
    </row>
    <row r="33" spans="1:12" ht="93.75" x14ac:dyDescent="0.25">
      <c r="A33" s="34" t="s">
        <v>201</v>
      </c>
      <c r="B33" s="20" t="s">
        <v>420</v>
      </c>
      <c r="C33" s="20" t="s">
        <v>170</v>
      </c>
      <c r="D33" s="20" t="s">
        <v>255</v>
      </c>
      <c r="E33" s="20" t="s">
        <v>241</v>
      </c>
      <c r="F33" s="20" t="s">
        <v>254</v>
      </c>
      <c r="G33" s="20" t="s">
        <v>35</v>
      </c>
      <c r="H33" s="20">
        <v>1</v>
      </c>
      <c r="I33" s="20" t="s">
        <v>14</v>
      </c>
      <c r="J33" s="39">
        <v>75000000</v>
      </c>
      <c r="K33" s="1"/>
      <c r="L33" s="1"/>
    </row>
    <row r="34" spans="1:12" ht="93.75" x14ac:dyDescent="0.25">
      <c r="A34" s="34" t="s">
        <v>202</v>
      </c>
      <c r="B34" s="20" t="s">
        <v>421</v>
      </c>
      <c r="C34" s="20" t="s">
        <v>171</v>
      </c>
      <c r="D34" s="20" t="s">
        <v>39</v>
      </c>
      <c r="E34" s="20" t="s">
        <v>241</v>
      </c>
      <c r="F34" s="20" t="s">
        <v>254</v>
      </c>
      <c r="G34" s="20" t="s">
        <v>35</v>
      </c>
      <c r="H34" s="20">
        <v>1</v>
      </c>
      <c r="I34" s="20" t="s">
        <v>14</v>
      </c>
      <c r="J34" s="39">
        <v>75000000</v>
      </c>
      <c r="K34" s="1"/>
      <c r="L34" s="1"/>
    </row>
    <row r="35" spans="1:12" ht="112.5" x14ac:dyDescent="0.25">
      <c r="A35" s="34" t="s">
        <v>36</v>
      </c>
      <c r="B35" s="20" t="s">
        <v>422</v>
      </c>
      <c r="C35" s="20" t="s">
        <v>40</v>
      </c>
      <c r="D35" s="20" t="s">
        <v>39</v>
      </c>
      <c r="E35" s="20" t="s">
        <v>241</v>
      </c>
      <c r="F35" s="20" t="s">
        <v>254</v>
      </c>
      <c r="G35" s="20" t="s">
        <v>35</v>
      </c>
      <c r="H35" s="20">
        <v>1</v>
      </c>
      <c r="I35" s="20" t="s">
        <v>14</v>
      </c>
      <c r="J35" s="39">
        <v>75000000</v>
      </c>
      <c r="K35" s="1"/>
      <c r="L35" s="1"/>
    </row>
    <row r="36" spans="1:12" ht="150" x14ac:dyDescent="0.25">
      <c r="A36" s="34" t="s">
        <v>38</v>
      </c>
      <c r="B36" s="20" t="s">
        <v>319</v>
      </c>
      <c r="C36" s="20" t="s">
        <v>58</v>
      </c>
      <c r="D36" s="20" t="s">
        <v>173</v>
      </c>
      <c r="E36" s="20" t="s">
        <v>247</v>
      </c>
      <c r="F36" s="20" t="s">
        <v>256</v>
      </c>
      <c r="G36" s="20" t="s">
        <v>35</v>
      </c>
      <c r="H36" s="20">
        <v>1</v>
      </c>
      <c r="I36" s="20" t="s">
        <v>18</v>
      </c>
      <c r="J36" s="39">
        <v>25000000</v>
      </c>
      <c r="K36" s="1"/>
      <c r="L36" s="1"/>
    </row>
    <row r="37" spans="1:12" ht="18.75" x14ac:dyDescent="0.25">
      <c r="A37" s="72" t="s">
        <v>41</v>
      </c>
      <c r="B37" s="72"/>
      <c r="C37" s="48"/>
      <c r="D37" s="48"/>
      <c r="E37" s="48"/>
      <c r="F37" s="48"/>
      <c r="G37" s="48"/>
      <c r="H37" s="48"/>
      <c r="I37" s="48"/>
      <c r="J37" s="49">
        <f>J36+J35+J34+J33</f>
        <v>250000000</v>
      </c>
      <c r="K37" s="1"/>
      <c r="L37" s="1"/>
    </row>
    <row r="38" spans="1:12" ht="18.75" x14ac:dyDescent="0.25">
      <c r="A38" s="69" t="s">
        <v>42</v>
      </c>
      <c r="B38" s="69"/>
      <c r="C38" s="69"/>
      <c r="D38" s="69"/>
      <c r="E38" s="69"/>
      <c r="F38" s="69"/>
      <c r="G38" s="69"/>
      <c r="H38" s="69"/>
      <c r="I38" s="69"/>
      <c r="J38" s="69"/>
      <c r="K38" s="1"/>
      <c r="L38" s="1"/>
    </row>
    <row r="39" spans="1:12" ht="187.5" x14ac:dyDescent="0.25">
      <c r="A39" s="38" t="s">
        <v>228</v>
      </c>
      <c r="B39" s="19" t="s">
        <v>320</v>
      </c>
      <c r="C39" s="19" t="s">
        <v>19</v>
      </c>
      <c r="D39" s="19" t="s">
        <v>229</v>
      </c>
      <c r="E39" s="19" t="s">
        <v>241</v>
      </c>
      <c r="F39" s="19" t="s">
        <v>253</v>
      </c>
      <c r="G39" s="19" t="s">
        <v>43</v>
      </c>
      <c r="H39" s="19">
        <v>12</v>
      </c>
      <c r="I39" s="19" t="s">
        <v>230</v>
      </c>
      <c r="J39" s="36">
        <v>10000000</v>
      </c>
      <c r="K39" s="1"/>
      <c r="L39" s="1"/>
    </row>
    <row r="40" spans="1:12" ht="18.75" x14ac:dyDescent="0.25">
      <c r="A40" s="72" t="s">
        <v>44</v>
      </c>
      <c r="B40" s="72"/>
      <c r="C40" s="48"/>
      <c r="D40" s="48"/>
      <c r="E40" s="48"/>
      <c r="F40" s="48"/>
      <c r="G40" s="48"/>
      <c r="H40" s="48"/>
      <c r="I40" s="48"/>
      <c r="J40" s="49">
        <f>SUM(J39:J39)</f>
        <v>10000000</v>
      </c>
      <c r="K40" s="1"/>
      <c r="L40" s="1"/>
    </row>
    <row r="41" spans="1:12" ht="18.75" x14ac:dyDescent="0.25">
      <c r="A41" s="69" t="s">
        <v>45</v>
      </c>
      <c r="B41" s="69"/>
      <c r="C41" s="69"/>
      <c r="D41" s="69"/>
      <c r="E41" s="69"/>
      <c r="F41" s="69"/>
      <c r="G41" s="69"/>
      <c r="H41" s="69"/>
      <c r="I41" s="69"/>
      <c r="J41" s="69"/>
      <c r="K41" s="1"/>
      <c r="L41" s="1"/>
    </row>
    <row r="42" spans="1:12" ht="112.5" x14ac:dyDescent="0.25">
      <c r="A42" s="32" t="s">
        <v>386</v>
      </c>
      <c r="B42" s="16" t="s">
        <v>321</v>
      </c>
      <c r="C42" s="16" t="s">
        <v>220</v>
      </c>
      <c r="D42" s="16" t="s">
        <v>259</v>
      </c>
      <c r="E42" s="18" t="s">
        <v>247</v>
      </c>
      <c r="F42" s="16" t="s">
        <v>258</v>
      </c>
      <c r="G42" s="18" t="s">
        <v>231</v>
      </c>
      <c r="H42" s="16">
        <v>1</v>
      </c>
      <c r="I42" s="16" t="s">
        <v>24</v>
      </c>
      <c r="J42" s="33">
        <v>8000000</v>
      </c>
      <c r="K42" s="1"/>
      <c r="L42" s="1"/>
    </row>
    <row r="43" spans="1:12" s="3" customFormat="1" ht="131.25" x14ac:dyDescent="0.25">
      <c r="A43" s="32" t="s">
        <v>387</v>
      </c>
      <c r="B43" s="19" t="s">
        <v>299</v>
      </c>
      <c r="C43" s="19" t="s">
        <v>220</v>
      </c>
      <c r="D43" s="19" t="s">
        <v>260</v>
      </c>
      <c r="E43" s="22" t="s">
        <v>247</v>
      </c>
      <c r="F43" s="19" t="s">
        <v>258</v>
      </c>
      <c r="G43" s="22" t="s">
        <v>231</v>
      </c>
      <c r="H43" s="19">
        <v>1</v>
      </c>
      <c r="I43" s="19" t="s">
        <v>37</v>
      </c>
      <c r="J43" s="36">
        <v>14993600</v>
      </c>
      <c r="K43" s="2"/>
      <c r="L43" s="2"/>
    </row>
    <row r="44" spans="1:12" s="28" customFormat="1" ht="225" x14ac:dyDescent="0.25">
      <c r="A44" s="32" t="s">
        <v>232</v>
      </c>
      <c r="B44" s="29" t="s">
        <v>322</v>
      </c>
      <c r="C44" s="29" t="s">
        <v>300</v>
      </c>
      <c r="D44" s="29" t="s">
        <v>301</v>
      </c>
      <c r="E44" s="41" t="s">
        <v>247</v>
      </c>
      <c r="F44" s="29" t="s">
        <v>302</v>
      </c>
      <c r="G44" s="29" t="s">
        <v>46</v>
      </c>
      <c r="H44" s="29">
        <v>1</v>
      </c>
      <c r="I44" s="29" t="s">
        <v>18</v>
      </c>
      <c r="J44" s="43">
        <v>1500000</v>
      </c>
      <c r="K44" s="27"/>
      <c r="L44" s="27"/>
    </row>
    <row r="45" spans="1:12" ht="18.75" x14ac:dyDescent="0.25">
      <c r="A45" s="72" t="s">
        <v>47</v>
      </c>
      <c r="B45" s="72"/>
      <c r="C45" s="48"/>
      <c r="D45" s="48"/>
      <c r="E45" s="48"/>
      <c r="F45" s="48"/>
      <c r="G45" s="48"/>
      <c r="H45" s="48"/>
      <c r="I45" s="48"/>
      <c r="J45" s="49">
        <f>SUM(J42:J44)</f>
        <v>24493600</v>
      </c>
      <c r="K45" s="1"/>
      <c r="L45" s="1"/>
    </row>
    <row r="46" spans="1:12" ht="18.75" x14ac:dyDescent="0.25">
      <c r="A46" s="69" t="s">
        <v>48</v>
      </c>
      <c r="B46" s="69"/>
      <c r="C46" s="69"/>
      <c r="D46" s="69"/>
      <c r="E46" s="69"/>
      <c r="F46" s="69"/>
      <c r="G46" s="69"/>
      <c r="H46" s="69"/>
      <c r="I46" s="69"/>
      <c r="J46" s="69"/>
      <c r="K46" s="1"/>
      <c r="L46" s="1"/>
    </row>
    <row r="47" spans="1:12" ht="15.75" customHeight="1" x14ac:dyDescent="0.25">
      <c r="A47" s="72" t="s">
        <v>50</v>
      </c>
      <c r="B47" s="72"/>
      <c r="C47" s="48"/>
      <c r="D47" s="48"/>
      <c r="E47" s="48"/>
      <c r="F47" s="48"/>
      <c r="G47" s="48"/>
      <c r="H47" s="48"/>
      <c r="I47" s="48"/>
      <c r="J47" s="49"/>
      <c r="K47" s="1"/>
      <c r="L47" s="1"/>
    </row>
    <row r="48" spans="1:12" ht="18.75" x14ac:dyDescent="0.25">
      <c r="A48" s="69" t="s">
        <v>51</v>
      </c>
      <c r="B48" s="69"/>
      <c r="C48" s="69"/>
      <c r="D48" s="69"/>
      <c r="E48" s="69"/>
      <c r="F48" s="69"/>
      <c r="G48" s="69"/>
      <c r="H48" s="69"/>
      <c r="I48" s="69"/>
      <c r="J48" s="69"/>
      <c r="K48" s="1"/>
      <c r="L48" s="1"/>
    </row>
    <row r="49" spans="1:12" s="5" customFormat="1" ht="15.75" customHeight="1" x14ac:dyDescent="0.25">
      <c r="A49" s="72" t="s">
        <v>54</v>
      </c>
      <c r="B49" s="72"/>
      <c r="C49" s="48"/>
      <c r="D49" s="48"/>
      <c r="E49" s="48"/>
      <c r="F49" s="48"/>
      <c r="G49" s="48"/>
      <c r="H49" s="48"/>
      <c r="I49" s="48"/>
      <c r="J49" s="49" t="e">
        <f>SUM(#REF!)</f>
        <v>#REF!</v>
      </c>
      <c r="K49" s="12"/>
      <c r="L49" s="4"/>
    </row>
    <row r="50" spans="1:12" ht="18.75" x14ac:dyDescent="0.25">
      <c r="A50" s="69" t="s">
        <v>55</v>
      </c>
      <c r="B50" s="69"/>
      <c r="C50" s="69"/>
      <c r="D50" s="69"/>
      <c r="E50" s="69"/>
      <c r="F50" s="69"/>
      <c r="G50" s="69"/>
      <c r="H50" s="69"/>
      <c r="I50" s="69"/>
      <c r="J50" s="69"/>
      <c r="K50" s="1"/>
      <c r="L50" s="1"/>
    </row>
    <row r="51" spans="1:12" ht="15.75" customHeight="1" x14ac:dyDescent="0.25">
      <c r="A51" s="72" t="s">
        <v>56</v>
      </c>
      <c r="B51" s="72"/>
      <c r="C51" s="48"/>
      <c r="D51" s="48"/>
      <c r="E51" s="48"/>
      <c r="F51" s="48"/>
      <c r="G51" s="48"/>
      <c r="H51" s="48"/>
      <c r="I51" s="48"/>
      <c r="J51" s="48"/>
      <c r="K51" s="1"/>
      <c r="L51" s="1"/>
    </row>
    <row r="52" spans="1:12" ht="18.75" x14ac:dyDescent="0.25">
      <c r="A52" s="69" t="s">
        <v>57</v>
      </c>
      <c r="B52" s="69"/>
      <c r="C52" s="69"/>
      <c r="D52" s="69"/>
      <c r="E52" s="69"/>
      <c r="F52" s="69"/>
      <c r="G52" s="69"/>
      <c r="H52" s="69"/>
      <c r="I52" s="69"/>
      <c r="J52" s="69"/>
      <c r="K52" s="1"/>
      <c r="L52" s="1"/>
    </row>
    <row r="53" spans="1:12" ht="15.75" customHeight="1" x14ac:dyDescent="0.25">
      <c r="A53" s="72" t="s">
        <v>59</v>
      </c>
      <c r="B53" s="72"/>
      <c r="C53" s="48"/>
      <c r="D53" s="48"/>
      <c r="E53" s="48"/>
      <c r="F53" s="48"/>
      <c r="G53" s="48"/>
      <c r="H53" s="48"/>
      <c r="I53" s="48"/>
      <c r="J53" s="49" t="e">
        <f>SUM(#REF!)</f>
        <v>#REF!</v>
      </c>
      <c r="K53" s="1"/>
      <c r="L53" s="1"/>
    </row>
    <row r="54" spans="1:12" ht="15.75" customHeight="1" x14ac:dyDescent="0.25">
      <c r="A54" s="74" t="s">
        <v>60</v>
      </c>
      <c r="B54" s="74"/>
      <c r="C54" s="59"/>
      <c r="D54" s="59"/>
      <c r="E54" s="59"/>
      <c r="F54" s="59"/>
      <c r="G54" s="59"/>
      <c r="H54" s="59"/>
      <c r="I54" s="59"/>
      <c r="J54" s="60">
        <f>J45+J40+J37</f>
        <v>284493600</v>
      </c>
      <c r="K54" s="1"/>
      <c r="L54" s="1"/>
    </row>
    <row r="55" spans="1:12" ht="34.5" customHeight="1" x14ac:dyDescent="0.25">
      <c r="A55" s="71" t="s">
        <v>61</v>
      </c>
      <c r="B55" s="71"/>
      <c r="C55" s="71"/>
      <c r="D55" s="71"/>
      <c r="E55" s="71"/>
      <c r="F55" s="71"/>
      <c r="G55" s="71"/>
      <c r="H55" s="71"/>
      <c r="I55" s="71"/>
      <c r="J55" s="71"/>
      <c r="K55" s="1"/>
      <c r="L55" s="1"/>
    </row>
    <row r="56" spans="1:12" ht="18.75" x14ac:dyDescent="0.25">
      <c r="A56" s="69" t="s">
        <v>62</v>
      </c>
      <c r="B56" s="69"/>
      <c r="C56" s="69"/>
      <c r="D56" s="69"/>
      <c r="E56" s="69"/>
      <c r="F56" s="69"/>
      <c r="G56" s="69"/>
      <c r="H56" s="69"/>
      <c r="I56" s="69"/>
      <c r="J56" s="69"/>
      <c r="K56" s="1"/>
      <c r="L56" s="1"/>
    </row>
    <row r="57" spans="1:12" s="28" customFormat="1" ht="93.75" x14ac:dyDescent="0.25">
      <c r="A57" s="42" t="s">
        <v>63</v>
      </c>
      <c r="B57" s="29" t="s">
        <v>323</v>
      </c>
      <c r="C57" s="29" t="s">
        <v>64</v>
      </c>
      <c r="D57" s="29" t="s">
        <v>303</v>
      </c>
      <c r="E57" s="29" t="s">
        <v>248</v>
      </c>
      <c r="F57" s="29" t="s">
        <v>261</v>
      </c>
      <c r="G57" s="29" t="s">
        <v>65</v>
      </c>
      <c r="H57" s="29">
        <v>5</v>
      </c>
      <c r="I57" s="29" t="s">
        <v>14</v>
      </c>
      <c r="J57" s="43">
        <v>50000000</v>
      </c>
      <c r="K57" s="27"/>
      <c r="L57" s="27"/>
    </row>
    <row r="58" spans="1:12" s="3" customFormat="1" ht="112.5" x14ac:dyDescent="0.25">
      <c r="A58" s="38" t="s">
        <v>66</v>
      </c>
      <c r="B58" s="19" t="s">
        <v>324</v>
      </c>
      <c r="C58" s="19" t="s">
        <v>64</v>
      </c>
      <c r="D58" s="19" t="s">
        <v>67</v>
      </c>
      <c r="E58" s="19" t="s">
        <v>248</v>
      </c>
      <c r="F58" s="19" t="s">
        <v>261</v>
      </c>
      <c r="G58" s="19" t="s">
        <v>65</v>
      </c>
      <c r="H58" s="19">
        <v>50</v>
      </c>
      <c r="I58" s="19" t="s">
        <v>14</v>
      </c>
      <c r="J58" s="36">
        <v>25000000</v>
      </c>
      <c r="K58" s="2"/>
      <c r="L58" s="2"/>
    </row>
    <row r="59" spans="1:12" ht="112.5" x14ac:dyDescent="0.25">
      <c r="A59" s="34" t="s">
        <v>68</v>
      </c>
      <c r="B59" s="16" t="s">
        <v>325</v>
      </c>
      <c r="C59" s="16" t="s">
        <v>64</v>
      </c>
      <c r="D59" s="16" t="s">
        <v>67</v>
      </c>
      <c r="E59" s="16" t="s">
        <v>248</v>
      </c>
      <c r="F59" s="16" t="s">
        <v>261</v>
      </c>
      <c r="G59" s="16" t="s">
        <v>65</v>
      </c>
      <c r="H59" s="16">
        <v>5</v>
      </c>
      <c r="I59" s="16" t="s">
        <v>14</v>
      </c>
      <c r="J59" s="33">
        <v>72310000</v>
      </c>
      <c r="K59" s="1"/>
      <c r="L59" s="1"/>
    </row>
    <row r="60" spans="1:12" ht="131.25" x14ac:dyDescent="0.25">
      <c r="A60" s="44" t="s">
        <v>69</v>
      </c>
      <c r="B60" s="21" t="s">
        <v>326</v>
      </c>
      <c r="C60" s="21" t="s">
        <v>19</v>
      </c>
      <c r="D60" s="21" t="s">
        <v>67</v>
      </c>
      <c r="E60" s="45" t="s">
        <v>248</v>
      </c>
      <c r="F60" s="45" t="s">
        <v>261</v>
      </c>
      <c r="G60" s="21" t="s">
        <v>65</v>
      </c>
      <c r="H60" s="21">
        <v>50</v>
      </c>
      <c r="I60" s="21" t="s">
        <v>14</v>
      </c>
      <c r="J60" s="46">
        <v>6750000</v>
      </c>
      <c r="K60" s="1"/>
      <c r="L60" s="1">
        <f>400000000*75/100</f>
        <v>300000000</v>
      </c>
    </row>
    <row r="61" spans="1:12" ht="112.5" x14ac:dyDescent="0.25">
      <c r="A61" s="38" t="s">
        <v>233</v>
      </c>
      <c r="B61" s="19" t="s">
        <v>423</v>
      </c>
      <c r="C61" s="19" t="s">
        <v>172</v>
      </c>
      <c r="D61" s="19" t="s">
        <v>71</v>
      </c>
      <c r="E61" s="19" t="s">
        <v>248</v>
      </c>
      <c r="F61" s="19" t="s">
        <v>257</v>
      </c>
      <c r="G61" s="19" t="s">
        <v>65</v>
      </c>
      <c r="H61" s="19">
        <v>1</v>
      </c>
      <c r="I61" s="19" t="s">
        <v>14</v>
      </c>
      <c r="J61" s="36">
        <v>75000000</v>
      </c>
      <c r="K61" s="1"/>
      <c r="L61" s="1"/>
    </row>
    <row r="62" spans="1:12" ht="168.75" x14ac:dyDescent="0.25">
      <c r="A62" s="38" t="s">
        <v>234</v>
      </c>
      <c r="B62" s="19" t="s">
        <v>327</v>
      </c>
      <c r="C62" s="19" t="s">
        <v>196</v>
      </c>
      <c r="D62" s="19" t="s">
        <v>197</v>
      </c>
      <c r="E62" s="19" t="s">
        <v>248</v>
      </c>
      <c r="F62" s="19" t="s">
        <v>257</v>
      </c>
      <c r="G62" s="19" t="s">
        <v>65</v>
      </c>
      <c r="H62" s="19">
        <v>1</v>
      </c>
      <c r="I62" s="19" t="s">
        <v>18</v>
      </c>
      <c r="J62" s="36">
        <v>7000000</v>
      </c>
      <c r="K62" s="1"/>
      <c r="L62" s="1"/>
    </row>
    <row r="63" spans="1:12" ht="187.5" x14ac:dyDescent="0.25">
      <c r="A63" s="47" t="s">
        <v>235</v>
      </c>
      <c r="B63" s="21" t="s">
        <v>328</v>
      </c>
      <c r="C63" s="21" t="s">
        <v>183</v>
      </c>
      <c r="D63" s="21" t="s">
        <v>211</v>
      </c>
      <c r="E63" s="21" t="s">
        <v>248</v>
      </c>
      <c r="F63" s="21" t="s">
        <v>257</v>
      </c>
      <c r="G63" s="21" t="s">
        <v>65</v>
      </c>
      <c r="H63" s="21">
        <v>1</v>
      </c>
      <c r="I63" s="21" t="s">
        <v>14</v>
      </c>
      <c r="J63" s="46">
        <v>27000000</v>
      </c>
      <c r="K63" s="1"/>
      <c r="L63" s="1"/>
    </row>
    <row r="64" spans="1:12" ht="131.25" x14ac:dyDescent="0.25">
      <c r="A64" s="47" t="s">
        <v>72</v>
      </c>
      <c r="B64" s="21" t="s">
        <v>329</v>
      </c>
      <c r="C64" s="21" t="s">
        <v>214</v>
      </c>
      <c r="D64" s="21" t="s">
        <v>211</v>
      </c>
      <c r="E64" s="21" t="s">
        <v>248</v>
      </c>
      <c r="F64" s="21" t="s">
        <v>257</v>
      </c>
      <c r="G64" s="21" t="s">
        <v>65</v>
      </c>
      <c r="H64" s="21">
        <v>1</v>
      </c>
      <c r="I64" s="21" t="s">
        <v>14</v>
      </c>
      <c r="J64" s="46">
        <v>27000000</v>
      </c>
      <c r="K64" s="1"/>
      <c r="L64" s="1"/>
    </row>
    <row r="65" spans="1:12" ht="187.5" x14ac:dyDescent="0.25">
      <c r="A65" s="47" t="s">
        <v>236</v>
      </c>
      <c r="B65" s="21" t="s">
        <v>330</v>
      </c>
      <c r="C65" s="21" t="s">
        <v>212</v>
      </c>
      <c r="D65" s="21" t="s">
        <v>211</v>
      </c>
      <c r="E65" s="21" t="s">
        <v>248</v>
      </c>
      <c r="F65" s="21" t="s">
        <v>257</v>
      </c>
      <c r="G65" s="21" t="s">
        <v>65</v>
      </c>
      <c r="H65" s="21">
        <v>1</v>
      </c>
      <c r="I65" s="21" t="s">
        <v>14</v>
      </c>
      <c r="J65" s="46">
        <v>71402850</v>
      </c>
      <c r="K65" s="1"/>
      <c r="L65" s="1"/>
    </row>
    <row r="66" spans="1:12" ht="206.25" x14ac:dyDescent="0.25">
      <c r="A66" s="47" t="s">
        <v>237</v>
      </c>
      <c r="B66" s="21" t="s">
        <v>331</v>
      </c>
      <c r="C66" s="21" t="s">
        <v>217</v>
      </c>
      <c r="D66" s="21" t="s">
        <v>211</v>
      </c>
      <c r="E66" s="21" t="s">
        <v>248</v>
      </c>
      <c r="F66" s="21" t="s">
        <v>257</v>
      </c>
      <c r="G66" s="21" t="s">
        <v>65</v>
      </c>
      <c r="H66" s="21">
        <v>1</v>
      </c>
      <c r="I66" s="21" t="s">
        <v>14</v>
      </c>
      <c r="J66" s="46">
        <v>27000000</v>
      </c>
      <c r="K66" s="1"/>
      <c r="L66" s="1"/>
    </row>
    <row r="67" spans="1:12" ht="15.75" customHeight="1" x14ac:dyDescent="0.25">
      <c r="A67" s="72" t="s">
        <v>73</v>
      </c>
      <c r="B67" s="72"/>
      <c r="C67" s="48"/>
      <c r="D67" s="48"/>
      <c r="E67" s="48"/>
      <c r="F67" s="48"/>
      <c r="G67" s="48"/>
      <c r="H67" s="48"/>
      <c r="I67" s="48"/>
      <c r="J67" s="61">
        <f>J66+J65+J64+J63+J62+J61+J60+J58+J57</f>
        <v>316152850</v>
      </c>
      <c r="K67" s="1"/>
      <c r="L67" s="1"/>
    </row>
    <row r="68" spans="1:12" ht="18.75" x14ac:dyDescent="0.25">
      <c r="A68" s="69" t="s">
        <v>74</v>
      </c>
      <c r="B68" s="69"/>
      <c r="C68" s="69"/>
      <c r="D68" s="69"/>
      <c r="E68" s="69"/>
      <c r="F68" s="69"/>
      <c r="G68" s="69"/>
      <c r="H68" s="69"/>
      <c r="I68" s="69"/>
      <c r="J68" s="69"/>
      <c r="K68" s="1"/>
      <c r="L68" s="1"/>
    </row>
    <row r="69" spans="1:12" ht="150" x14ac:dyDescent="0.25">
      <c r="A69" s="34" t="s">
        <v>75</v>
      </c>
      <c r="B69" s="20" t="s">
        <v>332</v>
      </c>
      <c r="C69" s="20" t="s">
        <v>76</v>
      </c>
      <c r="D69" s="20" t="s">
        <v>77</v>
      </c>
      <c r="E69" s="18" t="s">
        <v>248</v>
      </c>
      <c r="F69" s="16" t="s">
        <v>257</v>
      </c>
      <c r="G69" s="20"/>
      <c r="H69" s="17">
        <v>1</v>
      </c>
      <c r="I69" s="20" t="s">
        <v>18</v>
      </c>
      <c r="J69" s="35">
        <v>25000000</v>
      </c>
      <c r="K69" s="1"/>
      <c r="L69" s="1"/>
    </row>
    <row r="70" spans="1:12" ht="15.75" customHeight="1" x14ac:dyDescent="0.25">
      <c r="A70" s="72" t="s">
        <v>79</v>
      </c>
      <c r="B70" s="72"/>
      <c r="C70" s="48"/>
      <c r="D70" s="48"/>
      <c r="E70" s="48"/>
      <c r="F70" s="48"/>
      <c r="G70" s="48"/>
      <c r="H70" s="48"/>
      <c r="I70" s="48"/>
      <c r="J70" s="49">
        <f>J69</f>
        <v>25000000</v>
      </c>
      <c r="K70" s="1"/>
      <c r="L70" s="1"/>
    </row>
    <row r="71" spans="1:12" ht="18.75" x14ac:dyDescent="0.25">
      <c r="A71" s="69" t="s">
        <v>80</v>
      </c>
      <c r="B71" s="69"/>
      <c r="C71" s="69"/>
      <c r="D71" s="69"/>
      <c r="E71" s="69"/>
      <c r="F71" s="69"/>
      <c r="G71" s="69"/>
      <c r="H71" s="69"/>
      <c r="I71" s="69"/>
      <c r="J71" s="69"/>
      <c r="K71" s="1"/>
      <c r="L71" s="1"/>
    </row>
    <row r="72" spans="1:12" s="3" customFormat="1" ht="93.75" x14ac:dyDescent="0.25">
      <c r="A72" s="38" t="s">
        <v>81</v>
      </c>
      <c r="B72" s="22" t="s">
        <v>333</v>
      </c>
      <c r="C72" s="22" t="s">
        <v>19</v>
      </c>
      <c r="D72" s="22" t="s">
        <v>293</v>
      </c>
      <c r="E72" s="22" t="s">
        <v>240</v>
      </c>
      <c r="F72" s="19" t="s">
        <v>274</v>
      </c>
      <c r="G72" s="22"/>
      <c r="H72" s="19">
        <v>1</v>
      </c>
      <c r="I72" s="22" t="s">
        <v>37</v>
      </c>
      <c r="J72" s="36">
        <v>10000000</v>
      </c>
      <c r="K72" s="2"/>
      <c r="L72" s="2"/>
    </row>
    <row r="73" spans="1:12" ht="15.75" customHeight="1" x14ac:dyDescent="0.25">
      <c r="A73" s="72" t="s">
        <v>82</v>
      </c>
      <c r="B73" s="72"/>
      <c r="C73" s="48"/>
      <c r="D73" s="48"/>
      <c r="E73" s="48"/>
      <c r="F73" s="48"/>
      <c r="G73" s="48"/>
      <c r="H73" s="48"/>
      <c r="I73" s="48"/>
      <c r="J73" s="49"/>
      <c r="K73" s="1"/>
      <c r="L73" s="1"/>
    </row>
    <row r="74" spans="1:12" ht="15.75" customHeight="1" x14ac:dyDescent="0.25">
      <c r="A74" s="62"/>
      <c r="B74" s="69" t="s">
        <v>83</v>
      </c>
      <c r="C74" s="69"/>
      <c r="D74" s="69"/>
      <c r="E74" s="69"/>
      <c r="F74" s="69"/>
      <c r="G74" s="69"/>
      <c r="H74" s="69"/>
      <c r="I74" s="69"/>
      <c r="J74" s="69"/>
      <c r="K74" s="1"/>
      <c r="L74" s="1"/>
    </row>
    <row r="75" spans="1:12" ht="112.5" x14ac:dyDescent="0.25">
      <c r="A75" s="34" t="s">
        <v>84</v>
      </c>
      <c r="B75" s="20" t="s">
        <v>334</v>
      </c>
      <c r="C75" s="20" t="s">
        <v>85</v>
      </c>
      <c r="D75" s="20" t="s">
        <v>77</v>
      </c>
      <c r="E75" s="20" t="s">
        <v>241</v>
      </c>
      <c r="F75" s="16" t="s">
        <v>253</v>
      </c>
      <c r="G75" s="20"/>
      <c r="H75" s="16">
        <v>1</v>
      </c>
      <c r="I75" s="16" t="s">
        <v>18</v>
      </c>
      <c r="J75" s="33">
        <v>6000000</v>
      </c>
      <c r="K75" s="1"/>
      <c r="L75" s="1"/>
    </row>
    <row r="76" spans="1:12" ht="131.25" x14ac:dyDescent="0.25">
      <c r="A76" s="34" t="s">
        <v>86</v>
      </c>
      <c r="B76" s="18" t="s">
        <v>335</v>
      </c>
      <c r="C76" s="18" t="s">
        <v>52</v>
      </c>
      <c r="D76" s="18" t="s">
        <v>78</v>
      </c>
      <c r="E76" s="50" t="s">
        <v>248</v>
      </c>
      <c r="F76" s="50" t="s">
        <v>287</v>
      </c>
      <c r="G76" s="18"/>
      <c r="H76" s="50">
        <v>1</v>
      </c>
      <c r="I76" s="50" t="s">
        <v>14</v>
      </c>
      <c r="J76" s="51">
        <v>490000000</v>
      </c>
      <c r="K76" s="1"/>
      <c r="L76" s="1"/>
    </row>
    <row r="77" spans="1:12" ht="131.25" x14ac:dyDescent="0.25">
      <c r="A77" s="34" t="s">
        <v>87</v>
      </c>
      <c r="B77" s="18" t="s">
        <v>336</v>
      </c>
      <c r="C77" s="18" t="s">
        <v>52</v>
      </c>
      <c r="D77" s="18" t="s">
        <v>78</v>
      </c>
      <c r="E77" s="50" t="s">
        <v>248</v>
      </c>
      <c r="F77" s="50" t="s">
        <v>287</v>
      </c>
      <c r="G77" s="18"/>
      <c r="H77" s="50">
        <v>1</v>
      </c>
      <c r="I77" s="50" t="s">
        <v>14</v>
      </c>
      <c r="J77" s="51">
        <v>48000000</v>
      </c>
      <c r="K77" s="1"/>
      <c r="L77" s="1"/>
    </row>
    <row r="78" spans="1:12" ht="131.25" x14ac:dyDescent="0.25">
      <c r="A78" s="34" t="s">
        <v>88</v>
      </c>
      <c r="B78" s="18" t="s">
        <v>337</v>
      </c>
      <c r="C78" s="18" t="s">
        <v>52</v>
      </c>
      <c r="D78" s="18" t="s">
        <v>78</v>
      </c>
      <c r="E78" s="50" t="s">
        <v>248</v>
      </c>
      <c r="F78" s="50" t="s">
        <v>287</v>
      </c>
      <c r="G78" s="18"/>
      <c r="H78" s="50">
        <v>1</v>
      </c>
      <c r="I78" s="50" t="s">
        <v>14</v>
      </c>
      <c r="J78" s="51">
        <v>30000000</v>
      </c>
      <c r="K78" s="1"/>
      <c r="L78" s="1"/>
    </row>
    <row r="79" spans="1:12" ht="75" x14ac:dyDescent="0.25">
      <c r="A79" s="34" t="s">
        <v>89</v>
      </c>
      <c r="B79" s="18" t="s">
        <v>338</v>
      </c>
      <c r="C79" s="18" t="s">
        <v>52</v>
      </c>
      <c r="D79" s="18" t="s">
        <v>78</v>
      </c>
      <c r="E79" s="50" t="s">
        <v>248</v>
      </c>
      <c r="F79" s="50" t="s">
        <v>210</v>
      </c>
      <c r="G79" s="18"/>
      <c r="H79" s="50">
        <v>1</v>
      </c>
      <c r="I79" s="50" t="s">
        <v>14</v>
      </c>
      <c r="J79" s="51">
        <v>32000000</v>
      </c>
      <c r="K79" s="1"/>
      <c r="L79" s="1"/>
    </row>
    <row r="80" spans="1:12" ht="93.75" x14ac:dyDescent="0.25">
      <c r="A80" s="34" t="s">
        <v>388</v>
      </c>
      <c r="B80" s="22" t="s">
        <v>339</v>
      </c>
      <c r="C80" s="22" t="s">
        <v>58</v>
      </c>
      <c r="D80" s="22" t="s">
        <v>70</v>
      </c>
      <c r="E80" s="19" t="s">
        <v>248</v>
      </c>
      <c r="F80" s="19" t="s">
        <v>257</v>
      </c>
      <c r="G80" s="22"/>
      <c r="H80" s="19">
        <v>1</v>
      </c>
      <c r="I80" s="19" t="s">
        <v>14</v>
      </c>
      <c r="J80" s="36">
        <v>15000000</v>
      </c>
      <c r="K80" s="27"/>
      <c r="L80" s="1"/>
    </row>
    <row r="81" spans="1:12" ht="187.5" x14ac:dyDescent="0.25">
      <c r="A81" s="34" t="s">
        <v>389</v>
      </c>
      <c r="B81" s="22" t="s">
        <v>340</v>
      </c>
      <c r="C81" s="22" t="s">
        <v>90</v>
      </c>
      <c r="D81" s="22" t="s">
        <v>70</v>
      </c>
      <c r="E81" s="19" t="s">
        <v>248</v>
      </c>
      <c r="F81" s="19" t="s">
        <v>257</v>
      </c>
      <c r="G81" s="22"/>
      <c r="H81" s="19">
        <v>1</v>
      </c>
      <c r="I81" s="19" t="s">
        <v>14</v>
      </c>
      <c r="J81" s="36">
        <v>15000000</v>
      </c>
      <c r="K81" s="1"/>
      <c r="L81" s="1"/>
    </row>
    <row r="82" spans="1:12" ht="15.75" customHeight="1" x14ac:dyDescent="0.25">
      <c r="A82" s="72" t="s">
        <v>91</v>
      </c>
      <c r="B82" s="72"/>
      <c r="C82" s="48"/>
      <c r="D82" s="48"/>
      <c r="E82" s="48"/>
      <c r="F82" s="48"/>
      <c r="G82" s="48"/>
      <c r="H82" s="48"/>
      <c r="I82" s="48"/>
      <c r="J82" s="49">
        <f>SUM(J75:J81)</f>
        <v>636000000</v>
      </c>
      <c r="K82" s="1"/>
      <c r="L82" s="1"/>
    </row>
    <row r="83" spans="1:12" ht="18.75" x14ac:dyDescent="0.25">
      <c r="A83" s="69" t="s">
        <v>92</v>
      </c>
      <c r="B83" s="69"/>
      <c r="C83" s="69"/>
      <c r="D83" s="69"/>
      <c r="E83" s="69"/>
      <c r="F83" s="69"/>
      <c r="G83" s="69"/>
      <c r="H83" s="69"/>
      <c r="I83" s="69"/>
      <c r="J83" s="69"/>
      <c r="K83" s="1"/>
      <c r="L83" s="1"/>
    </row>
    <row r="84" spans="1:12" s="5" customFormat="1" ht="337.5" x14ac:dyDescent="0.25">
      <c r="A84" s="34" t="s">
        <v>93</v>
      </c>
      <c r="B84" s="20" t="s">
        <v>341</v>
      </c>
      <c r="C84" s="22" t="s">
        <v>19</v>
      </c>
      <c r="D84" s="20" t="s">
        <v>263</v>
      </c>
      <c r="E84" s="17" t="s">
        <v>248</v>
      </c>
      <c r="F84" s="20" t="s">
        <v>262</v>
      </c>
      <c r="G84" s="17"/>
      <c r="H84" s="17">
        <v>1</v>
      </c>
      <c r="I84" s="17" t="s">
        <v>18</v>
      </c>
      <c r="J84" s="35">
        <v>10000000</v>
      </c>
      <c r="K84" s="12"/>
      <c r="L84" s="4"/>
    </row>
    <row r="85" spans="1:12" ht="112.5" x14ac:dyDescent="0.25">
      <c r="A85" s="34" t="s">
        <v>95</v>
      </c>
      <c r="B85" s="29" t="s">
        <v>192</v>
      </c>
      <c r="C85" s="29" t="s">
        <v>53</v>
      </c>
      <c r="D85" s="29" t="s">
        <v>94</v>
      </c>
      <c r="E85" s="29" t="s">
        <v>248</v>
      </c>
      <c r="F85" s="29" t="s">
        <v>262</v>
      </c>
      <c r="G85" s="29"/>
      <c r="H85" s="29">
        <v>1</v>
      </c>
      <c r="I85" s="29" t="s">
        <v>14</v>
      </c>
      <c r="J85" s="43">
        <v>25000000</v>
      </c>
      <c r="K85" s="27"/>
      <c r="L85" s="1"/>
    </row>
    <row r="86" spans="1:12" ht="131.25" x14ac:dyDescent="0.25">
      <c r="A86" s="34" t="s">
        <v>96</v>
      </c>
      <c r="B86" s="29" t="s">
        <v>390</v>
      </c>
      <c r="C86" s="29" t="s">
        <v>193</v>
      </c>
      <c r="D86" s="29" t="s">
        <v>94</v>
      </c>
      <c r="E86" s="29" t="s">
        <v>248</v>
      </c>
      <c r="F86" s="29" t="s">
        <v>262</v>
      </c>
      <c r="G86" s="29"/>
      <c r="H86" s="29">
        <v>1</v>
      </c>
      <c r="I86" s="29" t="s">
        <v>14</v>
      </c>
      <c r="J86" s="43">
        <v>25000000</v>
      </c>
      <c r="K86" s="27"/>
      <c r="L86" s="1"/>
    </row>
    <row r="87" spans="1:12" ht="112.5" x14ac:dyDescent="0.25">
      <c r="A87" s="34" t="s">
        <v>97</v>
      </c>
      <c r="B87" s="29" t="s">
        <v>342</v>
      </c>
      <c r="C87" s="29" t="s">
        <v>194</v>
      </c>
      <c r="D87" s="29" t="s">
        <v>94</v>
      </c>
      <c r="E87" s="29" t="s">
        <v>248</v>
      </c>
      <c r="F87" s="29" t="s">
        <v>262</v>
      </c>
      <c r="G87" s="29"/>
      <c r="H87" s="29">
        <v>1</v>
      </c>
      <c r="I87" s="29" t="s">
        <v>14</v>
      </c>
      <c r="J87" s="43">
        <v>25000000</v>
      </c>
      <c r="K87" s="27"/>
      <c r="L87" s="1"/>
    </row>
    <row r="88" spans="1:12" ht="93.75" x14ac:dyDescent="0.25">
      <c r="A88" s="34" t="s">
        <v>98</v>
      </c>
      <c r="B88" s="16" t="s">
        <v>343</v>
      </c>
      <c r="C88" s="16" t="s">
        <v>58</v>
      </c>
      <c r="D88" s="16" t="s">
        <v>99</v>
      </c>
      <c r="E88" s="20" t="s">
        <v>248</v>
      </c>
      <c r="F88" s="22" t="s">
        <v>264</v>
      </c>
      <c r="G88" s="16" t="s">
        <v>100</v>
      </c>
      <c r="H88" s="16">
        <v>1</v>
      </c>
      <c r="I88" s="16" t="s">
        <v>14</v>
      </c>
      <c r="J88" s="33">
        <v>20000000</v>
      </c>
      <c r="K88" s="1"/>
      <c r="L88" s="1"/>
    </row>
    <row r="89" spans="1:12" s="3" customFormat="1" ht="187.5" x14ac:dyDescent="0.25">
      <c r="A89" s="34" t="s">
        <v>203</v>
      </c>
      <c r="B89" s="19" t="s">
        <v>344</v>
      </c>
      <c r="C89" s="19" t="s">
        <v>265</v>
      </c>
      <c r="D89" s="19" t="s">
        <v>104</v>
      </c>
      <c r="E89" s="22" t="s">
        <v>248</v>
      </c>
      <c r="F89" s="22" t="s">
        <v>264</v>
      </c>
      <c r="G89" s="19" t="s">
        <v>101</v>
      </c>
      <c r="H89" s="19">
        <v>3</v>
      </c>
      <c r="I89" s="19" t="s">
        <v>14</v>
      </c>
      <c r="J89" s="36">
        <v>70000000</v>
      </c>
      <c r="K89" s="2"/>
      <c r="L89" s="2"/>
    </row>
    <row r="90" spans="1:12" s="3" customFormat="1" ht="168.75" x14ac:dyDescent="0.25">
      <c r="A90" s="34" t="s">
        <v>102</v>
      </c>
      <c r="B90" s="19" t="s">
        <v>345</v>
      </c>
      <c r="C90" s="19" t="s">
        <v>174</v>
      </c>
      <c r="D90" s="19" t="s">
        <v>175</v>
      </c>
      <c r="E90" s="22" t="s">
        <v>248</v>
      </c>
      <c r="F90" s="22" t="s">
        <v>264</v>
      </c>
      <c r="G90" s="19" t="s">
        <v>101</v>
      </c>
      <c r="H90" s="19">
        <v>2</v>
      </c>
      <c r="I90" s="19" t="s">
        <v>14</v>
      </c>
      <c r="J90" s="36">
        <v>55000000</v>
      </c>
      <c r="K90" s="2"/>
      <c r="L90" s="2"/>
    </row>
    <row r="91" spans="1:12" s="3" customFormat="1" ht="262.5" x14ac:dyDescent="0.25">
      <c r="A91" s="34" t="s">
        <v>103</v>
      </c>
      <c r="B91" s="19" t="s">
        <v>391</v>
      </c>
      <c r="C91" s="19" t="s">
        <v>176</v>
      </c>
      <c r="D91" s="19" t="s">
        <v>266</v>
      </c>
      <c r="E91" s="22" t="s">
        <v>248</v>
      </c>
      <c r="F91" s="22" t="s">
        <v>264</v>
      </c>
      <c r="G91" s="19" t="s">
        <v>101</v>
      </c>
      <c r="H91" s="19">
        <v>6</v>
      </c>
      <c r="I91" s="19" t="s">
        <v>14</v>
      </c>
      <c r="J91" s="36">
        <v>80000000</v>
      </c>
      <c r="K91" s="2"/>
      <c r="L91" s="2"/>
    </row>
    <row r="92" spans="1:12" s="3" customFormat="1" ht="75" x14ac:dyDescent="0.25">
      <c r="A92" s="34" t="s">
        <v>105</v>
      </c>
      <c r="B92" s="19" t="s">
        <v>346</v>
      </c>
      <c r="C92" s="19" t="s">
        <v>177</v>
      </c>
      <c r="D92" s="19" t="s">
        <v>178</v>
      </c>
      <c r="E92" s="22" t="s">
        <v>248</v>
      </c>
      <c r="F92" s="22" t="s">
        <v>264</v>
      </c>
      <c r="G92" s="19" t="s">
        <v>101</v>
      </c>
      <c r="H92" s="19">
        <v>1</v>
      </c>
      <c r="I92" s="19" t="s">
        <v>14</v>
      </c>
      <c r="J92" s="36">
        <v>15000000</v>
      </c>
      <c r="K92" s="2"/>
      <c r="L92" s="2"/>
    </row>
    <row r="93" spans="1:12" s="3" customFormat="1" ht="206.25" x14ac:dyDescent="0.25">
      <c r="A93" s="34" t="s">
        <v>107</v>
      </c>
      <c r="B93" s="19" t="s">
        <v>347</v>
      </c>
      <c r="C93" s="19" t="s">
        <v>179</v>
      </c>
      <c r="D93" s="19" t="s">
        <v>178</v>
      </c>
      <c r="E93" s="22" t="s">
        <v>248</v>
      </c>
      <c r="F93" s="22" t="s">
        <v>264</v>
      </c>
      <c r="G93" s="19" t="s">
        <v>101</v>
      </c>
      <c r="H93" s="19">
        <v>6</v>
      </c>
      <c r="I93" s="19" t="s">
        <v>14</v>
      </c>
      <c r="J93" s="36">
        <v>180000000</v>
      </c>
      <c r="K93" s="2"/>
      <c r="L93" s="2"/>
    </row>
    <row r="94" spans="1:12" s="3" customFormat="1" ht="112.5" x14ac:dyDescent="0.25">
      <c r="A94" s="34" t="s">
        <v>108</v>
      </c>
      <c r="B94" s="19" t="s">
        <v>348</v>
      </c>
      <c r="C94" s="19" t="s">
        <v>19</v>
      </c>
      <c r="D94" s="19" t="s">
        <v>180</v>
      </c>
      <c r="E94" s="22" t="s">
        <v>248</v>
      </c>
      <c r="F94" s="22" t="s">
        <v>264</v>
      </c>
      <c r="G94" s="19" t="s">
        <v>101</v>
      </c>
      <c r="H94" s="19"/>
      <c r="I94" s="19" t="s">
        <v>14</v>
      </c>
      <c r="J94" s="36">
        <v>52500000</v>
      </c>
      <c r="K94" s="2"/>
      <c r="L94" s="2"/>
    </row>
    <row r="95" spans="1:12" s="3" customFormat="1" ht="112.5" x14ac:dyDescent="0.25">
      <c r="A95" s="34" t="s">
        <v>109</v>
      </c>
      <c r="B95" s="19" t="s">
        <v>349</v>
      </c>
      <c r="C95" s="19" t="s">
        <v>19</v>
      </c>
      <c r="D95" s="19" t="s">
        <v>180</v>
      </c>
      <c r="E95" s="22" t="s">
        <v>248</v>
      </c>
      <c r="F95" s="22" t="s">
        <v>264</v>
      </c>
      <c r="G95" s="19" t="s">
        <v>101</v>
      </c>
      <c r="H95" s="19">
        <v>1500</v>
      </c>
      <c r="I95" s="19" t="s">
        <v>14</v>
      </c>
      <c r="J95" s="36">
        <v>50000000</v>
      </c>
      <c r="K95" s="2"/>
      <c r="L95" s="2"/>
    </row>
    <row r="96" spans="1:12" s="3" customFormat="1" ht="112.5" x14ac:dyDescent="0.25">
      <c r="A96" s="34" t="s">
        <v>110</v>
      </c>
      <c r="B96" s="19" t="s">
        <v>350</v>
      </c>
      <c r="C96" s="19" t="s">
        <v>181</v>
      </c>
      <c r="D96" s="19" t="s">
        <v>182</v>
      </c>
      <c r="E96" s="22" t="s">
        <v>248</v>
      </c>
      <c r="F96" s="22" t="s">
        <v>264</v>
      </c>
      <c r="G96" s="19" t="s">
        <v>101</v>
      </c>
      <c r="H96" s="19">
        <v>5</v>
      </c>
      <c r="I96" s="19" t="s">
        <v>14</v>
      </c>
      <c r="J96" s="36">
        <v>36000000</v>
      </c>
      <c r="K96" s="2"/>
      <c r="L96" s="2"/>
    </row>
    <row r="97" spans="1:12" s="3" customFormat="1" ht="150" x14ac:dyDescent="0.25">
      <c r="A97" s="34" t="s">
        <v>111</v>
      </c>
      <c r="B97" s="19" t="s">
        <v>351</v>
      </c>
      <c r="C97" s="19" t="s">
        <v>58</v>
      </c>
      <c r="D97" s="19" t="s">
        <v>106</v>
      </c>
      <c r="E97" s="22" t="s">
        <v>248</v>
      </c>
      <c r="F97" s="22" t="s">
        <v>264</v>
      </c>
      <c r="G97" s="19" t="s">
        <v>101</v>
      </c>
      <c r="H97" s="19">
        <v>1</v>
      </c>
      <c r="I97" s="19" t="s">
        <v>14</v>
      </c>
      <c r="J97" s="36">
        <v>80000000</v>
      </c>
      <c r="K97" s="2"/>
      <c r="L97" s="2"/>
    </row>
    <row r="98" spans="1:12" s="3" customFormat="1" ht="168.75" x14ac:dyDescent="0.25">
      <c r="A98" s="34" t="s">
        <v>112</v>
      </c>
      <c r="B98" s="19" t="s">
        <v>392</v>
      </c>
      <c r="C98" s="19" t="s">
        <v>281</v>
      </c>
      <c r="D98" s="19" t="s">
        <v>106</v>
      </c>
      <c r="E98" s="22" t="s">
        <v>248</v>
      </c>
      <c r="F98" s="22" t="s">
        <v>264</v>
      </c>
      <c r="G98" s="19" t="s">
        <v>101</v>
      </c>
      <c r="H98" s="19">
        <v>2</v>
      </c>
      <c r="I98" s="19" t="s">
        <v>14</v>
      </c>
      <c r="J98" s="36">
        <v>50000000</v>
      </c>
      <c r="K98" s="2"/>
      <c r="L98" s="2"/>
    </row>
    <row r="99" spans="1:12" s="3" customFormat="1" ht="150" x14ac:dyDescent="0.25">
      <c r="A99" s="44" t="s">
        <v>113</v>
      </c>
      <c r="B99" s="21" t="s">
        <v>404</v>
      </c>
      <c r="C99" s="21" t="s">
        <v>405</v>
      </c>
      <c r="D99" s="21" t="s">
        <v>106</v>
      </c>
      <c r="E99" s="21" t="s">
        <v>248</v>
      </c>
      <c r="F99" s="21" t="s">
        <v>267</v>
      </c>
      <c r="G99" s="21" t="s">
        <v>101</v>
      </c>
      <c r="H99" s="21">
        <v>1</v>
      </c>
      <c r="I99" s="21" t="s">
        <v>14</v>
      </c>
      <c r="J99" s="46">
        <v>31500000</v>
      </c>
      <c r="K99" s="2"/>
      <c r="L99" s="2"/>
    </row>
    <row r="100" spans="1:12" s="3" customFormat="1" ht="150" x14ac:dyDescent="0.25">
      <c r="A100" s="44" t="s">
        <v>204</v>
      </c>
      <c r="B100" s="21" t="s">
        <v>406</v>
      </c>
      <c r="C100" s="21" t="s">
        <v>407</v>
      </c>
      <c r="D100" s="21" t="s">
        <v>408</v>
      </c>
      <c r="E100" s="21" t="s">
        <v>248</v>
      </c>
      <c r="F100" s="21" t="s">
        <v>267</v>
      </c>
      <c r="G100" s="21" t="s">
        <v>409</v>
      </c>
      <c r="H100" s="21">
        <v>4</v>
      </c>
      <c r="I100" s="21" t="s">
        <v>14</v>
      </c>
      <c r="J100" s="46">
        <v>18000000</v>
      </c>
      <c r="K100" s="2"/>
      <c r="L100" s="2"/>
    </row>
    <row r="101" spans="1:12" s="3" customFormat="1" ht="243.75" x14ac:dyDescent="0.25">
      <c r="A101" s="44" t="s">
        <v>205</v>
      </c>
      <c r="B101" s="21" t="s">
        <v>410</v>
      </c>
      <c r="C101" s="21" t="s">
        <v>188</v>
      </c>
      <c r="D101" s="21" t="s">
        <v>106</v>
      </c>
      <c r="E101" s="21" t="s">
        <v>248</v>
      </c>
      <c r="F101" s="21" t="s">
        <v>267</v>
      </c>
      <c r="G101" s="21" t="s">
        <v>101</v>
      </c>
      <c r="H101" s="21">
        <v>1</v>
      </c>
      <c r="I101" s="21" t="s">
        <v>14</v>
      </c>
      <c r="J101" s="46">
        <v>48557665</v>
      </c>
      <c r="K101" s="2"/>
      <c r="L101" s="2"/>
    </row>
    <row r="102" spans="1:12" s="3" customFormat="1" ht="243.75" x14ac:dyDescent="0.25">
      <c r="A102" s="34" t="s">
        <v>113</v>
      </c>
      <c r="B102" s="19" t="s">
        <v>393</v>
      </c>
      <c r="C102" s="19" t="s">
        <v>19</v>
      </c>
      <c r="D102" s="19" t="s">
        <v>275</v>
      </c>
      <c r="E102" s="22" t="s">
        <v>248</v>
      </c>
      <c r="F102" s="22" t="s">
        <v>264</v>
      </c>
      <c r="G102" s="19" t="s">
        <v>101</v>
      </c>
      <c r="H102" s="19">
        <v>1</v>
      </c>
      <c r="I102" s="19" t="s">
        <v>14</v>
      </c>
      <c r="J102" s="36">
        <v>13060000</v>
      </c>
      <c r="K102" s="2"/>
      <c r="L102" s="2"/>
    </row>
    <row r="103" spans="1:12" s="3" customFormat="1" ht="112.5" x14ac:dyDescent="0.25">
      <c r="A103" s="34" t="s">
        <v>204</v>
      </c>
      <c r="B103" s="19" t="s">
        <v>352</v>
      </c>
      <c r="C103" s="19" t="s">
        <v>19</v>
      </c>
      <c r="D103" s="19" t="s">
        <v>296</v>
      </c>
      <c r="E103" s="22" t="s">
        <v>248</v>
      </c>
      <c r="F103" s="22" t="s">
        <v>297</v>
      </c>
      <c r="G103" s="19" t="s">
        <v>101</v>
      </c>
      <c r="H103" s="19">
        <v>1</v>
      </c>
      <c r="I103" s="19" t="s">
        <v>14</v>
      </c>
      <c r="J103" s="36">
        <v>10000000</v>
      </c>
      <c r="K103" s="2"/>
      <c r="L103" s="2"/>
    </row>
    <row r="104" spans="1:12" ht="409.5" x14ac:dyDescent="0.3">
      <c r="A104" s="34" t="s">
        <v>205</v>
      </c>
      <c r="B104" s="25" t="s">
        <v>394</v>
      </c>
      <c r="C104" s="18" t="s">
        <v>19</v>
      </c>
      <c r="D104" s="18" t="s">
        <v>292</v>
      </c>
      <c r="E104" s="18" t="s">
        <v>248</v>
      </c>
      <c r="F104" s="18" t="s">
        <v>273</v>
      </c>
      <c r="G104" s="18" t="s">
        <v>101</v>
      </c>
      <c r="H104" s="18">
        <v>1</v>
      </c>
      <c r="I104" s="18" t="s">
        <v>14</v>
      </c>
      <c r="J104" s="52">
        <v>36000000</v>
      </c>
      <c r="K104" s="1"/>
      <c r="L104" s="1"/>
    </row>
    <row r="105" spans="1:12" ht="112.5" x14ac:dyDescent="0.25">
      <c r="A105" s="34" t="s">
        <v>206</v>
      </c>
      <c r="B105" s="16" t="s">
        <v>353</v>
      </c>
      <c r="C105" s="16" t="s">
        <v>49</v>
      </c>
      <c r="D105" s="16" t="s">
        <v>116</v>
      </c>
      <c r="E105" s="20" t="s">
        <v>248</v>
      </c>
      <c r="F105" s="16" t="s">
        <v>268</v>
      </c>
      <c r="G105" s="16" t="s">
        <v>114</v>
      </c>
      <c r="H105" s="16">
        <v>1</v>
      </c>
      <c r="I105" s="16" t="s">
        <v>14</v>
      </c>
      <c r="J105" s="33">
        <v>35000000</v>
      </c>
      <c r="K105" s="1"/>
      <c r="L105" s="1"/>
    </row>
    <row r="106" spans="1:12" ht="112.5" x14ac:dyDescent="0.25">
      <c r="A106" s="34" t="s">
        <v>115</v>
      </c>
      <c r="B106" s="16" t="s">
        <v>354</v>
      </c>
      <c r="C106" s="16" t="s">
        <v>183</v>
      </c>
      <c r="D106" s="16" t="s">
        <v>116</v>
      </c>
      <c r="E106" s="20" t="s">
        <v>248</v>
      </c>
      <c r="F106" s="16" t="s">
        <v>268</v>
      </c>
      <c r="G106" s="16" t="s">
        <v>114</v>
      </c>
      <c r="H106" s="16">
        <v>1</v>
      </c>
      <c r="I106" s="16" t="s">
        <v>14</v>
      </c>
      <c r="J106" s="33">
        <v>35000000</v>
      </c>
      <c r="K106" s="1"/>
      <c r="L106" s="1"/>
    </row>
    <row r="107" spans="1:12" ht="93.75" x14ac:dyDescent="0.25">
      <c r="A107" s="34" t="s">
        <v>117</v>
      </c>
      <c r="B107" s="16" t="s">
        <v>355</v>
      </c>
      <c r="C107" s="16" t="s">
        <v>184</v>
      </c>
      <c r="D107" s="16" t="s">
        <v>185</v>
      </c>
      <c r="E107" s="20" t="s">
        <v>248</v>
      </c>
      <c r="F107" s="16" t="s">
        <v>268</v>
      </c>
      <c r="G107" s="16" t="s">
        <v>114</v>
      </c>
      <c r="H107" s="16">
        <v>1</v>
      </c>
      <c r="I107" s="16" t="s">
        <v>14</v>
      </c>
      <c r="J107" s="33">
        <v>4720000</v>
      </c>
      <c r="K107" s="1"/>
      <c r="L107" s="1"/>
    </row>
    <row r="108" spans="1:12" ht="112.5" x14ac:dyDescent="0.25">
      <c r="A108" s="34" t="s">
        <v>118</v>
      </c>
      <c r="B108" s="16" t="s">
        <v>356</v>
      </c>
      <c r="C108" s="16" t="s">
        <v>186</v>
      </c>
      <c r="D108" s="16" t="s">
        <v>187</v>
      </c>
      <c r="E108" s="20" t="s">
        <v>248</v>
      </c>
      <c r="F108" s="16" t="s">
        <v>268</v>
      </c>
      <c r="G108" s="16" t="s">
        <v>114</v>
      </c>
      <c r="H108" s="16">
        <v>1</v>
      </c>
      <c r="I108" s="16" t="s">
        <v>14</v>
      </c>
      <c r="J108" s="33">
        <v>17000000</v>
      </c>
      <c r="K108" s="1"/>
      <c r="L108" s="1"/>
    </row>
    <row r="109" spans="1:12" ht="112.5" x14ac:dyDescent="0.25">
      <c r="A109" s="34" t="s">
        <v>207</v>
      </c>
      <c r="B109" s="16" t="s">
        <v>357</v>
      </c>
      <c r="C109" s="16" t="s">
        <v>188</v>
      </c>
      <c r="D109" s="16" t="s">
        <v>187</v>
      </c>
      <c r="E109" s="20" t="s">
        <v>248</v>
      </c>
      <c r="F109" s="16" t="s">
        <v>268</v>
      </c>
      <c r="G109" s="16" t="s">
        <v>114</v>
      </c>
      <c r="H109" s="16">
        <v>1</v>
      </c>
      <c r="I109" s="16" t="s">
        <v>14</v>
      </c>
      <c r="J109" s="33">
        <v>17000000</v>
      </c>
      <c r="K109" s="1"/>
      <c r="L109" s="1"/>
    </row>
    <row r="110" spans="1:12" ht="112.5" x14ac:dyDescent="0.25">
      <c r="A110" s="34" t="s">
        <v>120</v>
      </c>
      <c r="B110" s="16" t="s">
        <v>358</v>
      </c>
      <c r="C110" s="16" t="s">
        <v>189</v>
      </c>
      <c r="D110" s="16" t="s">
        <v>187</v>
      </c>
      <c r="E110" s="20" t="s">
        <v>248</v>
      </c>
      <c r="F110" s="16" t="s">
        <v>268</v>
      </c>
      <c r="G110" s="16" t="s">
        <v>114</v>
      </c>
      <c r="H110" s="16">
        <v>1</v>
      </c>
      <c r="I110" s="16" t="s">
        <v>14</v>
      </c>
      <c r="J110" s="33">
        <v>17000000</v>
      </c>
      <c r="K110" s="1"/>
      <c r="L110" s="1"/>
    </row>
    <row r="111" spans="1:12" ht="356.25" x14ac:dyDescent="0.25">
      <c r="A111" s="34" t="s">
        <v>121</v>
      </c>
      <c r="B111" s="20" t="s">
        <v>395</v>
      </c>
      <c r="C111" s="20" t="s">
        <v>195</v>
      </c>
      <c r="D111" s="20" t="s">
        <v>70</v>
      </c>
      <c r="E111" s="20" t="s">
        <v>248</v>
      </c>
      <c r="F111" s="20" t="s">
        <v>269</v>
      </c>
      <c r="G111" s="20"/>
      <c r="H111" s="20">
        <v>3</v>
      </c>
      <c r="I111" s="20" t="s">
        <v>18</v>
      </c>
      <c r="J111" s="39">
        <v>10000000</v>
      </c>
      <c r="K111" s="1"/>
      <c r="L111" s="1"/>
    </row>
    <row r="112" spans="1:12" ht="131.25" x14ac:dyDescent="0.25">
      <c r="A112" s="34" t="s">
        <v>122</v>
      </c>
      <c r="B112" s="20" t="s">
        <v>359</v>
      </c>
      <c r="C112" s="20"/>
      <c r="D112" s="20" t="s">
        <v>190</v>
      </c>
      <c r="E112" s="20" t="s">
        <v>248</v>
      </c>
      <c r="F112" s="20" t="s">
        <v>269</v>
      </c>
      <c r="G112" s="20" t="s">
        <v>119</v>
      </c>
      <c r="H112" s="20">
        <v>1</v>
      </c>
      <c r="I112" s="20" t="s">
        <v>14</v>
      </c>
      <c r="J112" s="39">
        <v>30000000</v>
      </c>
      <c r="K112" s="1"/>
      <c r="L112" s="1"/>
    </row>
    <row r="113" spans="1:12" ht="131.25" x14ac:dyDescent="0.25">
      <c r="A113" s="34" t="s">
        <v>123</v>
      </c>
      <c r="B113" s="20" t="s">
        <v>360</v>
      </c>
      <c r="C113" s="20" t="s">
        <v>191</v>
      </c>
      <c r="D113" s="20"/>
      <c r="E113" s="20" t="s">
        <v>248</v>
      </c>
      <c r="F113" s="20" t="s">
        <v>269</v>
      </c>
      <c r="G113" s="20" t="s">
        <v>119</v>
      </c>
      <c r="H113" s="20">
        <v>4</v>
      </c>
      <c r="I113" s="20" t="s">
        <v>14</v>
      </c>
      <c r="J113" s="39">
        <v>12000000</v>
      </c>
      <c r="K113" s="1"/>
      <c r="L113" s="1"/>
    </row>
    <row r="114" spans="1:12" ht="187.5" x14ac:dyDescent="0.25">
      <c r="A114" s="34" t="s">
        <v>124</v>
      </c>
      <c r="B114" s="20" t="s">
        <v>361</v>
      </c>
      <c r="C114" s="20" t="s">
        <v>58</v>
      </c>
      <c r="D114" s="20"/>
      <c r="E114" s="20" t="s">
        <v>248</v>
      </c>
      <c r="F114" s="20" t="s">
        <v>269</v>
      </c>
      <c r="G114" s="20" t="s">
        <v>119</v>
      </c>
      <c r="H114" s="20">
        <v>1</v>
      </c>
      <c r="I114" s="20" t="s">
        <v>15</v>
      </c>
      <c r="J114" s="39">
        <v>3000000</v>
      </c>
      <c r="K114" s="1"/>
      <c r="L114" s="1"/>
    </row>
    <row r="115" spans="1:12" ht="93.75" x14ac:dyDescent="0.25">
      <c r="A115" s="34" t="s">
        <v>125</v>
      </c>
      <c r="B115" s="16" t="s">
        <v>362</v>
      </c>
      <c r="C115" s="16" t="s">
        <v>133</v>
      </c>
      <c r="D115" s="16" t="s">
        <v>134</v>
      </c>
      <c r="E115" s="20" t="s">
        <v>248</v>
      </c>
      <c r="F115" s="20" t="s">
        <v>269</v>
      </c>
      <c r="G115" s="16"/>
      <c r="H115" s="16">
        <v>2</v>
      </c>
      <c r="I115" s="16" t="s">
        <v>14</v>
      </c>
      <c r="J115" s="33">
        <v>168000000</v>
      </c>
      <c r="K115" s="1"/>
      <c r="L115" s="1"/>
    </row>
    <row r="116" spans="1:12" ht="93.75" x14ac:dyDescent="0.25">
      <c r="A116" s="34" t="s">
        <v>126</v>
      </c>
      <c r="B116" s="16" t="s">
        <v>363</v>
      </c>
      <c r="C116" s="16" t="s">
        <v>213</v>
      </c>
      <c r="D116" s="16" t="s">
        <v>277</v>
      </c>
      <c r="E116" s="20" t="s">
        <v>248</v>
      </c>
      <c r="F116" s="20" t="s">
        <v>269</v>
      </c>
      <c r="G116" s="16"/>
      <c r="H116" s="16">
        <v>1</v>
      </c>
      <c r="I116" s="16" t="s">
        <v>14</v>
      </c>
      <c r="J116" s="33">
        <v>5000000</v>
      </c>
      <c r="K116" s="1"/>
      <c r="L116" s="1"/>
    </row>
    <row r="117" spans="1:12" ht="112.5" x14ac:dyDescent="0.25">
      <c r="A117" s="34" t="s">
        <v>127</v>
      </c>
      <c r="B117" s="16" t="s">
        <v>364</v>
      </c>
      <c r="C117" s="16" t="s">
        <v>19</v>
      </c>
      <c r="D117" s="16" t="s">
        <v>296</v>
      </c>
      <c r="E117" s="20" t="s">
        <v>248</v>
      </c>
      <c r="F117" s="20" t="s">
        <v>284</v>
      </c>
      <c r="G117" s="16"/>
      <c r="H117" s="16">
        <v>1</v>
      </c>
      <c r="I117" s="16" t="s">
        <v>14</v>
      </c>
      <c r="J117" s="33">
        <v>10000000</v>
      </c>
      <c r="K117" s="1"/>
      <c r="L117" s="1"/>
    </row>
    <row r="118" spans="1:12" ht="131.25" x14ac:dyDescent="0.25">
      <c r="A118" s="34" t="s">
        <v>129</v>
      </c>
      <c r="B118" s="16" t="s">
        <v>396</v>
      </c>
      <c r="C118" s="16" t="s">
        <v>282</v>
      </c>
      <c r="D118" s="16" t="s">
        <v>283</v>
      </c>
      <c r="E118" s="20" t="s">
        <v>248</v>
      </c>
      <c r="F118" s="20" t="s">
        <v>269</v>
      </c>
      <c r="G118" s="16"/>
      <c r="H118" s="16">
        <v>2</v>
      </c>
      <c r="I118" s="16" t="s">
        <v>14</v>
      </c>
      <c r="J118" s="33">
        <v>10758650</v>
      </c>
      <c r="K118" s="1"/>
      <c r="L118" s="1"/>
    </row>
    <row r="119" spans="1:12" s="3" customFormat="1" ht="112.5" x14ac:dyDescent="0.25">
      <c r="A119" s="34" t="s">
        <v>131</v>
      </c>
      <c r="B119" s="19" t="s">
        <v>365</v>
      </c>
      <c r="C119" s="19" t="s">
        <v>19</v>
      </c>
      <c r="D119" s="19" t="s">
        <v>70</v>
      </c>
      <c r="E119" s="19" t="s">
        <v>248</v>
      </c>
      <c r="F119" s="19" t="s">
        <v>267</v>
      </c>
      <c r="G119" s="19" t="s">
        <v>137</v>
      </c>
      <c r="H119" s="19">
        <v>1</v>
      </c>
      <c r="I119" s="19" t="s">
        <v>15</v>
      </c>
      <c r="J119" s="36">
        <v>23500000</v>
      </c>
      <c r="K119" s="2"/>
      <c r="L119" s="2"/>
    </row>
    <row r="120" spans="1:12" s="3" customFormat="1" ht="168.75" x14ac:dyDescent="0.25">
      <c r="A120" s="34" t="s">
        <v>208</v>
      </c>
      <c r="B120" s="19" t="s">
        <v>366</v>
      </c>
      <c r="C120" s="19" t="s">
        <v>138</v>
      </c>
      <c r="D120" s="19" t="s">
        <v>70</v>
      </c>
      <c r="E120" s="19" t="s">
        <v>248</v>
      </c>
      <c r="F120" s="19" t="s">
        <v>267</v>
      </c>
      <c r="G120" s="19" t="s">
        <v>137</v>
      </c>
      <c r="H120" s="19">
        <v>1</v>
      </c>
      <c r="I120" s="19" t="s">
        <v>18</v>
      </c>
      <c r="J120" s="36">
        <v>25000000</v>
      </c>
      <c r="K120" s="2"/>
      <c r="L120" s="2"/>
    </row>
    <row r="121" spans="1:12" s="3" customFormat="1" ht="187.5" x14ac:dyDescent="0.25">
      <c r="A121" s="34" t="s">
        <v>132</v>
      </c>
      <c r="B121" s="19" t="s">
        <v>397</v>
      </c>
      <c r="C121" s="19" t="s">
        <v>58</v>
      </c>
      <c r="D121" s="19" t="s">
        <v>70</v>
      </c>
      <c r="E121" s="19" t="s">
        <v>248</v>
      </c>
      <c r="F121" s="19" t="s">
        <v>267</v>
      </c>
      <c r="G121" s="19" t="s">
        <v>139</v>
      </c>
      <c r="H121" s="19">
        <v>2</v>
      </c>
      <c r="I121" s="19" t="s">
        <v>140</v>
      </c>
      <c r="J121" s="36">
        <v>25000000</v>
      </c>
      <c r="K121" s="2"/>
      <c r="L121" s="2"/>
    </row>
    <row r="122" spans="1:12" s="3" customFormat="1" ht="93.75" x14ac:dyDescent="0.25">
      <c r="A122" s="34" t="s">
        <v>135</v>
      </c>
      <c r="B122" s="19" t="s">
        <v>367</v>
      </c>
      <c r="C122" s="19" t="s">
        <v>128</v>
      </c>
      <c r="D122" s="19" t="s">
        <v>278</v>
      </c>
      <c r="E122" s="19" t="s">
        <v>248</v>
      </c>
      <c r="F122" s="19" t="s">
        <v>267</v>
      </c>
      <c r="G122" s="19" t="s">
        <v>139</v>
      </c>
      <c r="H122" s="19">
        <v>1</v>
      </c>
      <c r="I122" s="19" t="s">
        <v>140</v>
      </c>
      <c r="J122" s="36">
        <v>87290924</v>
      </c>
      <c r="K122" s="2"/>
      <c r="L122" s="2"/>
    </row>
    <row r="123" spans="1:12" s="3" customFormat="1" ht="187.5" x14ac:dyDescent="0.25">
      <c r="A123" s="34" t="s">
        <v>136</v>
      </c>
      <c r="B123" s="19" t="s">
        <v>368</v>
      </c>
      <c r="C123" s="19" t="s">
        <v>279</v>
      </c>
      <c r="D123" s="19" t="s">
        <v>280</v>
      </c>
      <c r="E123" s="19" t="s">
        <v>248</v>
      </c>
      <c r="F123" s="19" t="s">
        <v>267</v>
      </c>
      <c r="G123" s="19"/>
      <c r="H123" s="19">
        <v>1</v>
      </c>
      <c r="I123" s="19" t="s">
        <v>140</v>
      </c>
      <c r="J123" s="36">
        <v>15000000</v>
      </c>
      <c r="K123" s="2"/>
      <c r="L123" s="2"/>
    </row>
    <row r="124" spans="1:12" ht="15.75" customHeight="1" x14ac:dyDescent="0.25">
      <c r="A124" s="72" t="s">
        <v>141</v>
      </c>
      <c r="B124" s="72"/>
      <c r="C124" s="48"/>
      <c r="D124" s="48"/>
      <c r="E124" s="48"/>
      <c r="F124" s="48"/>
      <c r="G124" s="48"/>
      <c r="H124" s="48"/>
      <c r="I124" s="48"/>
      <c r="J124" s="49">
        <f>SUM(J84:J123)</f>
        <v>1480887239</v>
      </c>
      <c r="K124" s="1"/>
      <c r="L124" s="1"/>
    </row>
    <row r="125" spans="1:12" ht="15.75" customHeight="1" x14ac:dyDescent="0.25">
      <c r="A125" s="74" t="s">
        <v>142</v>
      </c>
      <c r="B125" s="74"/>
      <c r="C125" s="59"/>
      <c r="D125" s="59"/>
      <c r="E125" s="59"/>
      <c r="F125" s="59"/>
      <c r="G125" s="59"/>
      <c r="H125" s="59"/>
      <c r="I125" s="59"/>
      <c r="J125" s="63">
        <f>J124+J82+J73+J70+J67</f>
        <v>2458040089</v>
      </c>
      <c r="K125" s="1"/>
      <c r="L125" s="1"/>
    </row>
    <row r="126" spans="1:12" ht="32.25" customHeight="1" x14ac:dyDescent="0.25">
      <c r="A126" s="71" t="s">
        <v>143</v>
      </c>
      <c r="B126" s="71"/>
      <c r="C126" s="71"/>
      <c r="D126" s="71"/>
      <c r="E126" s="71"/>
      <c r="F126" s="71"/>
      <c r="G126" s="71"/>
      <c r="H126" s="71"/>
      <c r="I126" s="71"/>
      <c r="J126" s="71"/>
      <c r="K126" s="1"/>
      <c r="L126" s="1"/>
    </row>
    <row r="127" spans="1:12" ht="15.75" customHeight="1" x14ac:dyDescent="0.25">
      <c r="A127" s="69" t="s">
        <v>144</v>
      </c>
      <c r="B127" s="69"/>
      <c r="C127" s="69"/>
      <c r="D127" s="69"/>
      <c r="E127" s="69"/>
      <c r="F127" s="69"/>
      <c r="G127" s="69"/>
      <c r="H127" s="69"/>
      <c r="I127" s="69"/>
      <c r="J127" s="69"/>
      <c r="K127" s="1"/>
      <c r="L127" s="1"/>
    </row>
    <row r="128" spans="1:12" s="7" customFormat="1" ht="15.75" customHeight="1" x14ac:dyDescent="0.25">
      <c r="A128" s="72" t="s">
        <v>146</v>
      </c>
      <c r="B128" s="72"/>
      <c r="C128" s="48"/>
      <c r="D128" s="48"/>
      <c r="E128" s="48"/>
      <c r="F128" s="48"/>
      <c r="G128" s="48"/>
      <c r="H128" s="48"/>
      <c r="I128" s="48"/>
      <c r="J128" s="49" t="e">
        <f>SUM(#REF!)</f>
        <v>#REF!</v>
      </c>
      <c r="K128" s="6"/>
      <c r="L128" s="6"/>
    </row>
    <row r="129" spans="1:12" ht="18.75" x14ac:dyDescent="0.25">
      <c r="A129" s="69" t="s">
        <v>147</v>
      </c>
      <c r="B129" s="69"/>
      <c r="C129" s="69"/>
      <c r="D129" s="69"/>
      <c r="E129" s="69"/>
      <c r="F129" s="69"/>
      <c r="G129" s="69"/>
      <c r="H129" s="69"/>
      <c r="I129" s="69"/>
      <c r="J129" s="69"/>
      <c r="K129" s="1"/>
      <c r="L129" s="1"/>
    </row>
    <row r="130" spans="1:12" ht="15.75" customHeight="1" x14ac:dyDescent="0.25">
      <c r="A130" s="72" t="s">
        <v>148</v>
      </c>
      <c r="B130" s="72"/>
      <c r="C130" s="48"/>
      <c r="D130" s="48"/>
      <c r="E130" s="48"/>
      <c r="F130" s="48"/>
      <c r="G130" s="48"/>
      <c r="H130" s="48"/>
      <c r="I130" s="48"/>
      <c r="J130" s="49" t="e">
        <f>SUM(#REF!)</f>
        <v>#REF!</v>
      </c>
      <c r="K130" s="1"/>
      <c r="L130" s="1"/>
    </row>
    <row r="131" spans="1:12" ht="15.75" customHeight="1" x14ac:dyDescent="0.25">
      <c r="A131" s="69" t="s">
        <v>149</v>
      </c>
      <c r="B131" s="69"/>
      <c r="C131" s="69"/>
      <c r="D131" s="69"/>
      <c r="E131" s="69"/>
      <c r="F131" s="69"/>
      <c r="G131" s="69"/>
      <c r="H131" s="69"/>
      <c r="I131" s="69"/>
      <c r="J131" s="69"/>
      <c r="K131" s="1"/>
      <c r="L131" s="1"/>
    </row>
    <row r="132" spans="1:12" s="3" customFormat="1" ht="150" x14ac:dyDescent="0.25">
      <c r="A132" s="38" t="s">
        <v>150</v>
      </c>
      <c r="B132" s="22" t="s">
        <v>369</v>
      </c>
      <c r="C132" s="19" t="s">
        <v>152</v>
      </c>
      <c r="D132" s="16" t="s">
        <v>151</v>
      </c>
      <c r="E132" s="19" t="s">
        <v>247</v>
      </c>
      <c r="F132" s="19" t="s">
        <v>270</v>
      </c>
      <c r="G132" s="19" t="s">
        <v>145</v>
      </c>
      <c r="H132" s="19">
        <v>2</v>
      </c>
      <c r="I132" s="19" t="s">
        <v>37</v>
      </c>
      <c r="J132" s="36">
        <v>15000000</v>
      </c>
      <c r="K132" s="2"/>
      <c r="L132" s="2"/>
    </row>
    <row r="133" spans="1:12" ht="15.75" customHeight="1" x14ac:dyDescent="0.25">
      <c r="A133" s="72" t="s">
        <v>153</v>
      </c>
      <c r="B133" s="72"/>
      <c r="C133" s="48"/>
      <c r="D133" s="48"/>
      <c r="E133" s="48"/>
      <c r="F133" s="48"/>
      <c r="G133" s="48"/>
      <c r="H133" s="64"/>
      <c r="I133" s="64"/>
      <c r="J133" s="49">
        <f>SUM(J132:J132)</f>
        <v>15000000</v>
      </c>
      <c r="K133" s="1"/>
      <c r="L133" s="1"/>
    </row>
    <row r="134" spans="1:12" ht="18.75" x14ac:dyDescent="0.25">
      <c r="A134" s="69" t="s">
        <v>154</v>
      </c>
      <c r="B134" s="69"/>
      <c r="C134" s="69"/>
      <c r="D134" s="69"/>
      <c r="E134" s="69"/>
      <c r="F134" s="69"/>
      <c r="G134" s="69"/>
      <c r="H134" s="69"/>
      <c r="I134" s="69"/>
      <c r="J134" s="69"/>
      <c r="K134" s="1"/>
      <c r="L134" s="1"/>
    </row>
    <row r="135" spans="1:12" ht="15.75" customHeight="1" x14ac:dyDescent="0.25">
      <c r="A135" s="72" t="s">
        <v>155</v>
      </c>
      <c r="B135" s="72"/>
      <c r="C135" s="48"/>
      <c r="D135" s="48"/>
      <c r="E135" s="48"/>
      <c r="F135" s="48"/>
      <c r="G135" s="48"/>
      <c r="H135" s="48"/>
      <c r="I135" s="48"/>
      <c r="J135" s="49" t="e">
        <f>SUM(#REF!)</f>
        <v>#REF!</v>
      </c>
      <c r="K135" s="1"/>
      <c r="L135" s="1"/>
    </row>
    <row r="136" spans="1:12" ht="15.75" customHeight="1" x14ac:dyDescent="0.25">
      <c r="A136" s="69" t="s">
        <v>156</v>
      </c>
      <c r="B136" s="69"/>
      <c r="C136" s="69"/>
      <c r="D136" s="69"/>
      <c r="E136" s="69"/>
      <c r="F136" s="69"/>
      <c r="G136" s="69"/>
      <c r="H136" s="69"/>
      <c r="I136" s="69"/>
      <c r="J136" s="69"/>
      <c r="K136" s="1"/>
      <c r="L136" s="1"/>
    </row>
    <row r="137" spans="1:12" ht="168.75" x14ac:dyDescent="0.25">
      <c r="A137" s="34" t="s">
        <v>157</v>
      </c>
      <c r="B137" s="16" t="s">
        <v>398</v>
      </c>
      <c r="C137" s="16" t="s">
        <v>271</v>
      </c>
      <c r="D137" s="16" t="s">
        <v>158</v>
      </c>
      <c r="E137" s="16" t="s">
        <v>248</v>
      </c>
      <c r="F137" s="16" t="s">
        <v>272</v>
      </c>
      <c r="G137" s="16" t="s">
        <v>159</v>
      </c>
      <c r="H137" s="16">
        <v>1</v>
      </c>
      <c r="I137" s="16" t="s">
        <v>37</v>
      </c>
      <c r="J137" s="33">
        <v>260000000</v>
      </c>
      <c r="K137" s="1"/>
      <c r="L137" s="1"/>
    </row>
    <row r="138" spans="1:12" s="3" customFormat="1" ht="131.25" x14ac:dyDescent="0.25">
      <c r="A138" s="38" t="s">
        <v>160</v>
      </c>
      <c r="B138" s="19" t="s">
        <v>370</v>
      </c>
      <c r="C138" s="19" t="s">
        <v>130</v>
      </c>
      <c r="D138" s="19" t="s">
        <v>291</v>
      </c>
      <c r="E138" s="19" t="s">
        <v>241</v>
      </c>
      <c r="F138" s="19" t="s">
        <v>253</v>
      </c>
      <c r="G138" s="19" t="s">
        <v>159</v>
      </c>
      <c r="H138" s="19">
        <v>1</v>
      </c>
      <c r="I138" s="19" t="s">
        <v>37</v>
      </c>
      <c r="J138" s="36">
        <v>18000000</v>
      </c>
      <c r="K138" s="2"/>
      <c r="L138" s="2"/>
    </row>
    <row r="139" spans="1:12" ht="15.75" customHeight="1" x14ac:dyDescent="0.25">
      <c r="A139" s="72" t="s">
        <v>161</v>
      </c>
      <c r="B139" s="72"/>
      <c r="C139" s="48"/>
      <c r="D139" s="48"/>
      <c r="E139" s="48"/>
      <c r="F139" s="48"/>
      <c r="G139" s="48"/>
      <c r="H139" s="64"/>
      <c r="I139" s="64"/>
      <c r="J139" s="49">
        <f>SUM(J137:J138)</f>
        <v>278000000</v>
      </c>
      <c r="K139" s="1"/>
      <c r="L139" s="1"/>
    </row>
    <row r="140" spans="1:12" ht="18.75" x14ac:dyDescent="0.25">
      <c r="A140" s="69" t="s">
        <v>162</v>
      </c>
      <c r="B140" s="69"/>
      <c r="C140" s="69"/>
      <c r="D140" s="69"/>
      <c r="E140" s="69"/>
      <c r="F140" s="69"/>
      <c r="G140" s="69"/>
      <c r="H140" s="69"/>
      <c r="I140" s="69"/>
      <c r="J140" s="69"/>
      <c r="K140" s="1"/>
      <c r="L140" s="1"/>
    </row>
    <row r="141" spans="1:12" ht="93.75" x14ac:dyDescent="0.25">
      <c r="A141" s="34" t="s">
        <v>163</v>
      </c>
      <c r="B141" s="16" t="s">
        <v>371</v>
      </c>
      <c r="C141" s="16" t="s">
        <v>19</v>
      </c>
      <c r="D141" s="16"/>
      <c r="E141" s="16" t="s">
        <v>241</v>
      </c>
      <c r="F141" s="16" t="s">
        <v>253</v>
      </c>
      <c r="G141" s="16" t="s">
        <v>46</v>
      </c>
      <c r="H141" s="16">
        <v>1</v>
      </c>
      <c r="I141" s="16" t="s">
        <v>15</v>
      </c>
      <c r="J141" s="33">
        <v>45000000</v>
      </c>
      <c r="K141" s="1"/>
      <c r="L141" s="1"/>
    </row>
    <row r="142" spans="1:12" ht="150" x14ac:dyDescent="0.25">
      <c r="A142" s="44" t="s">
        <v>164</v>
      </c>
      <c r="B142" s="45" t="s">
        <v>406</v>
      </c>
      <c r="C142" s="45" t="s">
        <v>407</v>
      </c>
      <c r="D142" s="45" t="s">
        <v>408</v>
      </c>
      <c r="E142" s="45" t="s">
        <v>248</v>
      </c>
      <c r="F142" s="45" t="s">
        <v>411</v>
      </c>
      <c r="G142" s="45" t="s">
        <v>412</v>
      </c>
      <c r="H142" s="45">
        <v>4</v>
      </c>
      <c r="I142" s="45" t="s">
        <v>14</v>
      </c>
      <c r="J142" s="68">
        <v>18000000</v>
      </c>
      <c r="K142" s="1"/>
      <c r="L142" s="1"/>
    </row>
    <row r="143" spans="1:12" ht="168.75" x14ac:dyDescent="0.25">
      <c r="A143" s="44" t="s">
        <v>167</v>
      </c>
      <c r="B143" s="45" t="s">
        <v>413</v>
      </c>
      <c r="C143" s="45" t="s">
        <v>414</v>
      </c>
      <c r="D143" s="45" t="s">
        <v>408</v>
      </c>
      <c r="E143" s="45" t="s">
        <v>248</v>
      </c>
      <c r="F143" s="45" t="s">
        <v>411</v>
      </c>
      <c r="G143" s="45" t="s">
        <v>412</v>
      </c>
      <c r="H143" s="45">
        <v>4</v>
      </c>
      <c r="I143" s="45" t="s">
        <v>14</v>
      </c>
      <c r="J143" s="68">
        <v>18000000</v>
      </c>
      <c r="K143" s="1"/>
      <c r="L143" s="1"/>
    </row>
    <row r="144" spans="1:12" ht="150" x14ac:dyDescent="0.25">
      <c r="A144" s="44" t="s">
        <v>290</v>
      </c>
      <c r="B144" s="45" t="s">
        <v>415</v>
      </c>
      <c r="C144" s="45" t="s">
        <v>416</v>
      </c>
      <c r="D144" s="45" t="s">
        <v>417</v>
      </c>
      <c r="E144" s="45" t="s">
        <v>248</v>
      </c>
      <c r="F144" s="45" t="s">
        <v>411</v>
      </c>
      <c r="G144" s="45" t="s">
        <v>412</v>
      </c>
      <c r="H144" s="45">
        <v>6</v>
      </c>
      <c r="I144" s="45" t="s">
        <v>14</v>
      </c>
      <c r="J144" s="68">
        <v>27000000</v>
      </c>
      <c r="K144" s="1"/>
      <c r="L144" s="1"/>
    </row>
    <row r="145" spans="1:12" ht="93.75" x14ac:dyDescent="0.25">
      <c r="A145" s="34" t="s">
        <v>238</v>
      </c>
      <c r="B145" s="16" t="s">
        <v>372</v>
      </c>
      <c r="C145" s="16" t="s">
        <v>58</v>
      </c>
      <c r="D145" s="16"/>
      <c r="E145" s="16" t="s">
        <v>248</v>
      </c>
      <c r="F145" s="16" t="s">
        <v>253</v>
      </c>
      <c r="G145" s="16" t="s">
        <v>46</v>
      </c>
      <c r="H145" s="16">
        <v>1</v>
      </c>
      <c r="I145" s="16" t="s">
        <v>14</v>
      </c>
      <c r="J145" s="40">
        <v>5000000</v>
      </c>
      <c r="K145" s="1"/>
      <c r="L145" s="1"/>
    </row>
    <row r="146" spans="1:12" ht="93.75" x14ac:dyDescent="0.25">
      <c r="A146" s="34" t="s">
        <v>239</v>
      </c>
      <c r="B146" s="16" t="s">
        <v>373</v>
      </c>
      <c r="C146" s="16" t="s">
        <v>58</v>
      </c>
      <c r="D146" s="16"/>
      <c r="E146" s="16" t="s">
        <v>248</v>
      </c>
      <c r="F146" s="16" t="s">
        <v>257</v>
      </c>
      <c r="G146" s="16" t="s">
        <v>46</v>
      </c>
      <c r="H146" s="16">
        <v>1</v>
      </c>
      <c r="I146" s="16" t="s">
        <v>166</v>
      </c>
      <c r="J146" s="33">
        <v>23500000</v>
      </c>
      <c r="K146" s="1"/>
      <c r="L146" s="1"/>
    </row>
    <row r="147" spans="1:12" s="3" customFormat="1" ht="131.25" x14ac:dyDescent="0.25">
      <c r="A147" s="34" t="s">
        <v>295</v>
      </c>
      <c r="B147" s="19" t="s">
        <v>374</v>
      </c>
      <c r="C147" s="19" t="s">
        <v>19</v>
      </c>
      <c r="D147" s="19" t="s">
        <v>165</v>
      </c>
      <c r="E147" s="19" t="s">
        <v>241</v>
      </c>
      <c r="F147" s="19" t="s">
        <v>253</v>
      </c>
      <c r="G147" s="19" t="s">
        <v>46</v>
      </c>
      <c r="H147" s="19">
        <v>1</v>
      </c>
      <c r="I147" s="19" t="s">
        <v>18</v>
      </c>
      <c r="J147" s="36">
        <v>65000000</v>
      </c>
      <c r="K147" s="2"/>
      <c r="L147" s="2"/>
    </row>
    <row r="148" spans="1:12" s="3" customFormat="1" ht="93.75" x14ac:dyDescent="0.25">
      <c r="A148" s="34" t="s">
        <v>304</v>
      </c>
      <c r="B148" s="19" t="s">
        <v>375</v>
      </c>
      <c r="C148" s="19" t="s">
        <v>19</v>
      </c>
      <c r="D148" s="19" t="s">
        <v>294</v>
      </c>
      <c r="E148" s="19" t="s">
        <v>248</v>
      </c>
      <c r="F148" s="19" t="s">
        <v>253</v>
      </c>
      <c r="G148" s="19" t="s">
        <v>46</v>
      </c>
      <c r="H148" s="19">
        <v>1</v>
      </c>
      <c r="I148" s="19" t="s">
        <v>18</v>
      </c>
      <c r="J148" s="36">
        <v>5000000</v>
      </c>
      <c r="K148" s="2"/>
      <c r="L148" s="2"/>
    </row>
    <row r="149" spans="1:12" s="3" customFormat="1" ht="93.75" x14ac:dyDescent="0.25">
      <c r="A149" s="34" t="s">
        <v>418</v>
      </c>
      <c r="B149" s="19" t="s">
        <v>376</v>
      </c>
      <c r="C149" s="19" t="s">
        <v>58</v>
      </c>
      <c r="D149" s="19" t="s">
        <v>298</v>
      </c>
      <c r="E149" s="19" t="s">
        <v>248</v>
      </c>
      <c r="F149" s="19" t="s">
        <v>253</v>
      </c>
      <c r="G149" s="19" t="s">
        <v>46</v>
      </c>
      <c r="H149" s="19">
        <v>1</v>
      </c>
      <c r="I149" s="19" t="s">
        <v>18</v>
      </c>
      <c r="J149" s="36">
        <v>6000000</v>
      </c>
      <c r="K149" s="2"/>
      <c r="L149" s="2"/>
    </row>
    <row r="150" spans="1:12" s="3" customFormat="1" ht="409.5" x14ac:dyDescent="0.25">
      <c r="A150" s="44" t="s">
        <v>419</v>
      </c>
      <c r="B150" s="21" t="s">
        <v>377</v>
      </c>
      <c r="C150" s="21" t="s">
        <v>215</v>
      </c>
      <c r="D150" s="21" t="s">
        <v>216</v>
      </c>
      <c r="E150" s="21" t="s">
        <v>26</v>
      </c>
      <c r="F150" s="21" t="s">
        <v>25</v>
      </c>
      <c r="G150" s="21" t="s">
        <v>139</v>
      </c>
      <c r="H150" s="21">
        <v>1</v>
      </c>
      <c r="I150" s="21" t="s">
        <v>14</v>
      </c>
      <c r="J150" s="46">
        <v>27000000</v>
      </c>
      <c r="K150" s="2"/>
      <c r="L150" s="2"/>
    </row>
    <row r="151" spans="1:12" s="9" customFormat="1" ht="409.5" x14ac:dyDescent="0.25">
      <c r="A151" s="44" t="s">
        <v>295</v>
      </c>
      <c r="B151" s="21" t="s">
        <v>218</v>
      </c>
      <c r="C151" s="21" t="s">
        <v>184</v>
      </c>
      <c r="D151" s="21" t="s">
        <v>216</v>
      </c>
      <c r="E151" s="21" t="s">
        <v>248</v>
      </c>
      <c r="F151" s="21" t="s">
        <v>219</v>
      </c>
      <c r="G151" s="21" t="s">
        <v>139</v>
      </c>
      <c r="H151" s="21">
        <v>1</v>
      </c>
      <c r="I151" s="21" t="s">
        <v>14</v>
      </c>
      <c r="J151" s="46">
        <v>62557660</v>
      </c>
      <c r="K151" s="55"/>
      <c r="L151" s="8"/>
    </row>
    <row r="152" spans="1:12" s="31" customFormat="1" ht="81.75" customHeight="1" x14ac:dyDescent="0.25">
      <c r="A152" s="44" t="s">
        <v>304</v>
      </c>
      <c r="B152" s="21" t="s">
        <v>305</v>
      </c>
      <c r="C152" s="21" t="s">
        <v>306</v>
      </c>
      <c r="D152" s="21"/>
      <c r="E152" s="21" t="s">
        <v>248</v>
      </c>
      <c r="F152" s="21" t="s">
        <v>219</v>
      </c>
      <c r="G152" s="21" t="s">
        <v>139</v>
      </c>
      <c r="H152" s="21">
        <v>1</v>
      </c>
      <c r="I152" s="53" t="s">
        <v>307</v>
      </c>
      <c r="J152" s="46">
        <v>572931270</v>
      </c>
      <c r="K152" s="30"/>
      <c r="L152" s="30"/>
    </row>
    <row r="153" spans="1:12" ht="15.75" customHeight="1" x14ac:dyDescent="0.25">
      <c r="A153" s="72" t="s">
        <v>168</v>
      </c>
      <c r="B153" s="72"/>
      <c r="C153" s="48"/>
      <c r="D153" s="48"/>
      <c r="E153" s="48"/>
      <c r="F153" s="48"/>
      <c r="G153" s="48"/>
      <c r="H153" s="48"/>
      <c r="I153" s="48"/>
      <c r="J153" s="49">
        <f>SUM(J141:J152)</f>
        <v>874988930</v>
      </c>
      <c r="K153" s="1"/>
      <c r="L153" s="1"/>
    </row>
    <row r="154" spans="1:12" ht="15.75" customHeight="1" x14ac:dyDescent="0.25">
      <c r="A154" s="74" t="s">
        <v>169</v>
      </c>
      <c r="B154" s="74"/>
      <c r="C154" s="59"/>
      <c r="D154" s="59"/>
      <c r="E154" s="59"/>
      <c r="F154" s="59"/>
      <c r="G154" s="59"/>
      <c r="H154" s="59"/>
      <c r="I154" s="59"/>
      <c r="J154" s="63">
        <f>J153+J139+J133</f>
        <v>1167988930</v>
      </c>
      <c r="K154" s="1"/>
      <c r="L154" s="1"/>
    </row>
    <row r="155" spans="1:12" ht="15.75" customHeight="1" x14ac:dyDescent="0.25">
      <c r="A155" s="75" t="s">
        <v>209</v>
      </c>
      <c r="B155" s="75"/>
      <c r="C155" s="65"/>
      <c r="D155" s="65"/>
      <c r="E155" s="65"/>
      <c r="F155" s="65"/>
      <c r="G155" s="65"/>
      <c r="H155" s="66"/>
      <c r="I155" s="66"/>
      <c r="J155" s="67">
        <f>J154+J125+J54+J30</f>
        <v>4417481880</v>
      </c>
      <c r="K155" s="1"/>
      <c r="L155" s="1"/>
    </row>
    <row r="156" spans="1:12" ht="18.75" x14ac:dyDescent="0.3">
      <c r="A156" s="56"/>
      <c r="B156" s="54"/>
      <c r="C156" s="23"/>
      <c r="D156" s="54"/>
      <c r="E156" s="23"/>
      <c r="F156" s="23"/>
      <c r="G156" s="54"/>
      <c r="H156" s="54"/>
      <c r="I156" s="54"/>
      <c r="J156" s="54" t="s">
        <v>210</v>
      </c>
    </row>
  </sheetData>
  <mergeCells count="69">
    <mergeCell ref="A153:B153"/>
    <mergeCell ref="A154:B154"/>
    <mergeCell ref="A155:B155"/>
    <mergeCell ref="A133:B133"/>
    <mergeCell ref="A134:J134"/>
    <mergeCell ref="A135:B135"/>
    <mergeCell ref="A136:J136"/>
    <mergeCell ref="A139:B139"/>
    <mergeCell ref="A140:J140"/>
    <mergeCell ref="A131:J131"/>
    <mergeCell ref="A73:B73"/>
    <mergeCell ref="B74:J74"/>
    <mergeCell ref="A82:B82"/>
    <mergeCell ref="A83:J83"/>
    <mergeCell ref="A124:B124"/>
    <mergeCell ref="A125:B125"/>
    <mergeCell ref="A126:J126"/>
    <mergeCell ref="A127:J127"/>
    <mergeCell ref="A128:B128"/>
    <mergeCell ref="A129:J129"/>
    <mergeCell ref="A130:B130"/>
    <mergeCell ref="A71:J71"/>
    <mergeCell ref="A49:B49"/>
    <mergeCell ref="A50:J50"/>
    <mergeCell ref="A51:B51"/>
    <mergeCell ref="A52:J52"/>
    <mergeCell ref="A53:B53"/>
    <mergeCell ref="A54:B54"/>
    <mergeCell ref="A55:J55"/>
    <mergeCell ref="A56:J56"/>
    <mergeCell ref="A67:B67"/>
    <mergeCell ref="A68:J68"/>
    <mergeCell ref="A70:B70"/>
    <mergeCell ref="A48:J48"/>
    <mergeCell ref="A29:B29"/>
    <mergeCell ref="A30:B30"/>
    <mergeCell ref="A31:J31"/>
    <mergeCell ref="A32:J32"/>
    <mergeCell ref="A37:B37"/>
    <mergeCell ref="A38:J38"/>
    <mergeCell ref="A40:B40"/>
    <mergeCell ref="A41:J41"/>
    <mergeCell ref="A45:B45"/>
    <mergeCell ref="A46:J46"/>
    <mergeCell ref="A47:B47"/>
    <mergeCell ref="A28:J28"/>
    <mergeCell ref="A5:B5"/>
    <mergeCell ref="A6:J6"/>
    <mergeCell ref="A12:B12"/>
    <mergeCell ref="A13:J13"/>
    <mergeCell ref="A14:B14"/>
    <mergeCell ref="A15:J15"/>
    <mergeCell ref="A17:B17"/>
    <mergeCell ref="A18:J18"/>
    <mergeCell ref="A21:B21"/>
    <mergeCell ref="A22:J22"/>
    <mergeCell ref="A27:B27"/>
    <mergeCell ref="A4:J4"/>
    <mergeCell ref="A1:A2"/>
    <mergeCell ref="B1:B2"/>
    <mergeCell ref="C1:C2"/>
    <mergeCell ref="D1:D2"/>
    <mergeCell ref="E1:E2"/>
    <mergeCell ref="F1:F2"/>
    <mergeCell ref="G1:G2"/>
    <mergeCell ref="H1:H2"/>
    <mergeCell ref="I1:I2"/>
    <mergeCell ref="J1:J2"/>
    <mergeCell ref="A3:J3"/>
  </mergeCells>
  <phoneticPr fontId="14"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PRMP</dc:creator>
  <cp:lastModifiedBy>PRMP</cp:lastModifiedBy>
  <cp:lastPrinted>2025-01-11T08:15:29Z</cp:lastPrinted>
  <dcterms:created xsi:type="dcterms:W3CDTF">2024-10-16T07:53:23Z</dcterms:created>
  <dcterms:modified xsi:type="dcterms:W3CDTF">2025-03-27T12:17:58Z</dcterms:modified>
</cp:coreProperties>
</file>